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ДГиДНГ\Герасимов\ТЕНДЕРЫ на 2026 год\ГИРС 2026\На сайт\"/>
    </mc:Choice>
  </mc:AlternateContent>
  <xr:revisionPtr revIDLastSave="0" documentId="13_ncr:1_{8D8D1966-79F9-4F99-A900-9A66D4EFA3A8}" xr6:coauthVersionLast="36" xr6:coauthVersionMax="47" xr10:uidLastSave="{00000000-0000-0000-0000-000000000000}"/>
  <bookViews>
    <workbookView xWindow="-120" yWindow="-120" windowWidth="29040" windowHeight="15840" firstSheet="2" activeTab="5" xr2:uid="{00000000-000D-0000-FFFF-FFFF00000000}"/>
  </bookViews>
  <sheets>
    <sheet name="Свод" sheetId="265" r:id="rId1"/>
    <sheet name="1. Операции ООО &quot;ОГТ&quot; " sheetId="267" r:id="rId2"/>
    <sheet name="1. Операции ООО &quot;ГПС&quot;" sheetId="261" r:id="rId3"/>
    <sheet name="1. Операции ООО &quot;СТМ&quot;" sheetId="262" r:id="rId4"/>
    <sheet name="1. Операции ООО &quot;СИН&quot;" sheetId="263" r:id="rId5"/>
    <sheet name="1. Операции АО &quot;ПРН&quot;" sheetId="264" r:id="rId6"/>
    <sheet name="2.Дежурства" sheetId="96" r:id="rId7"/>
    <sheet name="3. Серв ставки" sheetId="251" r:id="rId8"/>
    <sheet name="4. Работа в скважине" sheetId="256" r:id="rId9"/>
    <sheet name="5._Серв ликв ав" sheetId="162" r:id="rId10"/>
    <sheet name="6.Спецметоды (Хайтек)" sheetId="164" r:id="rId11"/>
    <sheet name="7. Материалы" sheetId="163" r:id="rId12"/>
    <sheet name="8.Попр  коэф на проивз работ" sheetId="161" r:id="rId13"/>
  </sheets>
  <definedNames>
    <definedName name="_Hlk84674609" localSheetId="2">'1. Операции ООО "ГПС"'!#REF!</definedName>
    <definedName name="_Hlk84674609" localSheetId="1">'1. Операции ООО "ОГТ" '!#REF!</definedName>
    <definedName name="_Hlk84674609" localSheetId="3">'1. Операции ООО "СТМ"'!$A$45</definedName>
  </definedNames>
  <calcPr calcId="191029" iterate="1" fullPrecision="0"/>
</workbook>
</file>

<file path=xl/calcChain.xml><?xml version="1.0" encoding="utf-8"?>
<calcChain xmlns="http://schemas.openxmlformats.org/spreadsheetml/2006/main">
  <c r="F113" i="262" l="1"/>
  <c r="F84" i="262"/>
  <c r="G112" i="262"/>
  <c r="G111" i="262"/>
  <c r="G110" i="262"/>
  <c r="G109" i="262"/>
  <c r="G107" i="262"/>
  <c r="G106" i="262"/>
  <c r="G104" i="262"/>
  <c r="G103" i="262"/>
  <c r="G102" i="262"/>
  <c r="G100" i="262"/>
  <c r="G99" i="262"/>
  <c r="G98" i="262"/>
  <c r="G113" i="262" s="1"/>
  <c r="G97" i="262"/>
  <c r="G95" i="262"/>
  <c r="C16" i="265" l="1"/>
  <c r="C15" i="265"/>
  <c r="C14" i="265"/>
  <c r="B14" i="265"/>
  <c r="D13" i="267"/>
  <c r="E13" i="267"/>
  <c r="E11" i="267"/>
  <c r="D21" i="267"/>
  <c r="E18" i="267"/>
  <c r="E21" i="267" s="1"/>
  <c r="E12" i="267"/>
  <c r="E9" i="267"/>
  <c r="E8" i="267"/>
  <c r="E7" i="267"/>
  <c r="E6" i="267"/>
  <c r="C8" i="265"/>
  <c r="B8" i="265"/>
  <c r="D12" i="264"/>
  <c r="E11" i="264"/>
  <c r="E9" i="264"/>
  <c r="E12" i="264" s="1"/>
  <c r="E8" i="264"/>
  <c r="E7" i="264"/>
  <c r="E6" i="264"/>
  <c r="D19" i="264"/>
  <c r="E16" i="264"/>
  <c r="E19" i="264" s="1"/>
  <c r="E20" i="264" s="1"/>
  <c r="C11" i="265" s="1"/>
  <c r="D20" i="264" l="1"/>
  <c r="B11" i="265" s="1"/>
  <c r="E22" i="267"/>
  <c r="E23" i="267" s="1"/>
  <c r="E24" i="267" s="1"/>
  <c r="D22" i="267"/>
  <c r="E21" i="264"/>
  <c r="E22" i="264" s="1"/>
  <c r="F133" i="262"/>
  <c r="F134" i="262" s="1"/>
  <c r="G13" i="263"/>
  <c r="F13" i="263"/>
  <c r="F125" i="262"/>
  <c r="G83" i="262"/>
  <c r="G82" i="262"/>
  <c r="G80" i="262"/>
  <c r="G78" i="262"/>
  <c r="G77" i="262"/>
  <c r="G76" i="262"/>
  <c r="G74" i="262"/>
  <c r="G73" i="262"/>
  <c r="G72" i="262"/>
  <c r="G70" i="262"/>
  <c r="G69" i="262"/>
  <c r="F62" i="262"/>
  <c r="G53" i="262"/>
  <c r="G84" i="262" l="1"/>
  <c r="E9" i="261"/>
  <c r="D12" i="261"/>
  <c r="G130" i="262"/>
  <c r="G133" i="262" s="1"/>
  <c r="G61" i="262"/>
  <c r="G60" i="262"/>
  <c r="G58" i="262"/>
  <c r="G57" i="262"/>
  <c r="G55" i="262"/>
  <c r="G54" i="262"/>
  <c r="G50" i="262"/>
  <c r="G49" i="262"/>
  <c r="G41" i="262"/>
  <c r="G40" i="262"/>
  <c r="G39" i="262"/>
  <c r="G38" i="262"/>
  <c r="G36" i="262"/>
  <c r="G35" i="262"/>
  <c r="G34" i="262"/>
  <c r="G33" i="262"/>
  <c r="G32" i="262"/>
  <c r="G31" i="262"/>
  <c r="G30" i="262"/>
  <c r="G29" i="262"/>
  <c r="G27" i="262"/>
  <c r="G26" i="262"/>
  <c r="G25" i="262"/>
  <c r="G24" i="262"/>
  <c r="G23" i="262"/>
  <c r="G22" i="262"/>
  <c r="G21" i="262"/>
  <c r="G19" i="262"/>
  <c r="G18" i="262"/>
  <c r="G17" i="262"/>
  <c r="G16" i="262"/>
  <c r="G14" i="262"/>
  <c r="G13" i="262"/>
  <c r="G12" i="262"/>
  <c r="G11" i="262"/>
  <c r="G9" i="262"/>
  <c r="F42" i="262"/>
  <c r="B5" i="265" s="1"/>
  <c r="E17" i="261"/>
  <c r="E11" i="261"/>
  <c r="E8" i="261"/>
  <c r="E7" i="261"/>
  <c r="E6" i="261"/>
  <c r="C9" i="265" l="1"/>
  <c r="G62" i="262"/>
  <c r="G42" i="262"/>
  <c r="G125" i="262"/>
  <c r="C12" i="265"/>
  <c r="E20" i="261"/>
  <c r="D21" i="261"/>
  <c r="E12" i="261"/>
  <c r="G134" i="262" l="1"/>
  <c r="G135" i="262" s="1"/>
  <c r="E21" i="261"/>
  <c r="C10" i="265"/>
  <c r="C13" i="265"/>
  <c r="B2" i="265"/>
  <c r="B17" i="265" s="1"/>
  <c r="G136" i="262" l="1"/>
  <c r="C5" i="265"/>
  <c r="E22" i="261"/>
  <c r="E23" i="261" s="1"/>
  <c r="C2" i="265"/>
  <c r="C6" i="265" l="1"/>
  <c r="C7" i="265" s="1"/>
  <c r="C17" i="265"/>
  <c r="C3" i="265"/>
  <c r="C4" i="265" s="1"/>
  <c r="C18" i="265" l="1"/>
  <c r="C19" i="26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Васильев Сергей Валерьевич</author>
  </authors>
  <commentList>
    <comment ref="G1" authorId="0" shapeId="0" xr:uid="{FA319838-73BB-4038-BFBA-C7FDC42B4E9A}">
      <text>
        <r>
          <rPr>
            <b/>
            <sz val="9"/>
            <color indexed="81"/>
            <rFont val="Tahoma"/>
            <family val="2"/>
            <charset val="204"/>
          </rPr>
          <t>Васильев Сергей Валерьевич:</t>
        </r>
        <r>
          <rPr>
            <sz val="9"/>
            <color indexed="81"/>
            <rFont val="Tahoma"/>
            <family val="2"/>
            <charset val="204"/>
          </rPr>
          <t xml:space="preserve">
куазать номер согласно договора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Васильев Сергей Валерьевич</author>
  </authors>
  <commentList>
    <comment ref="G1" authorId="0" shapeId="0" xr:uid="{496A34A4-F8A9-425A-96F7-7EBE005D4F2C}">
      <text>
        <r>
          <rPr>
            <b/>
            <sz val="9"/>
            <color indexed="81"/>
            <rFont val="Tahoma"/>
            <family val="2"/>
            <charset val="204"/>
          </rPr>
          <t>Васильев Сергей Валерьевич:</t>
        </r>
        <r>
          <rPr>
            <sz val="9"/>
            <color indexed="81"/>
            <rFont val="Tahoma"/>
            <family val="2"/>
            <charset val="204"/>
          </rPr>
          <t xml:space="preserve">
куазать номер согласно договора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Васильев Сергей Валерьевич</author>
  </authors>
  <commentList>
    <comment ref="G1" authorId="0" shapeId="0" xr:uid="{C558B732-FB7E-49B0-8DAA-49DC0029C26B}">
      <text>
        <r>
          <rPr>
            <b/>
            <sz val="9"/>
            <color indexed="81"/>
            <rFont val="Tahoma"/>
            <family val="2"/>
            <charset val="204"/>
          </rPr>
          <t>Васильев Сергей Валерьевич:</t>
        </r>
        <r>
          <rPr>
            <sz val="9"/>
            <color indexed="81"/>
            <rFont val="Tahoma"/>
            <family val="2"/>
            <charset val="204"/>
          </rPr>
          <t xml:space="preserve">
куазать номер согласно договора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Васильев Сергей Валерьевич</author>
  </authors>
  <commentList>
    <comment ref="C1" authorId="0" shapeId="0" xr:uid="{FB9F1554-259C-4278-BDCD-8BFACF7ACC3D}">
      <text>
        <r>
          <rPr>
            <b/>
            <sz val="9"/>
            <color indexed="81"/>
            <rFont val="Tahoma"/>
            <family val="2"/>
            <charset val="204"/>
          </rPr>
          <t>Васильев Сергей Валерьевич:</t>
        </r>
        <r>
          <rPr>
            <sz val="9"/>
            <color indexed="81"/>
            <rFont val="Tahoma"/>
            <family val="2"/>
            <charset val="204"/>
          </rPr>
          <t xml:space="preserve">
куазать номер согласно договора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Васильев Сергей Валерьевич</author>
  </authors>
  <commentList>
    <comment ref="E1" authorId="0" shapeId="0" xr:uid="{8F3EE14F-7204-4E4F-8BEB-060F6FCBA86B}">
      <text>
        <r>
          <rPr>
            <b/>
            <sz val="9"/>
            <color indexed="81"/>
            <rFont val="Tahoma"/>
            <family val="2"/>
            <charset val="204"/>
          </rPr>
          <t>Васильев Сергей Валерьевич:</t>
        </r>
        <r>
          <rPr>
            <sz val="9"/>
            <color indexed="81"/>
            <rFont val="Tahoma"/>
            <family val="2"/>
            <charset val="204"/>
          </rPr>
          <t xml:space="preserve">
куазать номер согласно договора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Васильев Сергей Валерьевич</author>
  </authors>
  <commentList>
    <comment ref="L1" authorId="0" shapeId="0" xr:uid="{3F48F11B-5669-4384-B10D-7233D8B52F00}">
      <text>
        <r>
          <rPr>
            <b/>
            <sz val="9"/>
            <color indexed="81"/>
            <rFont val="Tahoma"/>
            <family val="2"/>
            <charset val="204"/>
          </rPr>
          <t>Васильев Сергей Валерьевич:</t>
        </r>
        <r>
          <rPr>
            <sz val="9"/>
            <color indexed="81"/>
            <rFont val="Tahoma"/>
            <family val="2"/>
            <charset val="204"/>
          </rPr>
          <t xml:space="preserve">
куазать номер согласно договора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Васильев Сергей Валерьевич</author>
  </authors>
  <commentList>
    <comment ref="E1" authorId="0" shapeId="0" xr:uid="{E0FDAC4F-0EE7-4F91-830C-648E68F84BB2}">
      <text>
        <r>
          <rPr>
            <b/>
            <sz val="9"/>
            <color indexed="81"/>
            <rFont val="Tahoma"/>
            <family val="2"/>
            <charset val="204"/>
          </rPr>
          <t>Васильев Сергей Валерьевич:</t>
        </r>
        <r>
          <rPr>
            <sz val="9"/>
            <color indexed="81"/>
            <rFont val="Tahoma"/>
            <family val="2"/>
            <charset val="204"/>
          </rPr>
          <t xml:space="preserve">
куазать номер согласно договора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Васильев Сергей Валерьевич</author>
  </authors>
  <commentList>
    <comment ref="H1" authorId="0" shapeId="0" xr:uid="{BC0B685D-48F8-454A-B8AC-4A1AD15FE19B}">
      <text>
        <r>
          <rPr>
            <b/>
            <sz val="9"/>
            <color indexed="81"/>
            <rFont val="Tahoma"/>
            <family val="2"/>
            <charset val="204"/>
          </rPr>
          <t>Васильев Сергей Валерьевич:</t>
        </r>
        <r>
          <rPr>
            <sz val="9"/>
            <color indexed="81"/>
            <rFont val="Tahoma"/>
            <family val="2"/>
            <charset val="204"/>
          </rPr>
          <t xml:space="preserve">
куазать номер согласно договора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Васильев Сергей Валерьевич</author>
  </authors>
  <commentList>
    <comment ref="F1" authorId="0" shapeId="0" xr:uid="{2416D8B2-E2AB-4B27-B332-24EC4D853672}">
      <text>
        <r>
          <rPr>
            <b/>
            <sz val="9"/>
            <color indexed="81"/>
            <rFont val="Tahoma"/>
            <family val="2"/>
            <charset val="204"/>
          </rPr>
          <t>Васильев Сергей Валерьевич:</t>
        </r>
        <r>
          <rPr>
            <sz val="9"/>
            <color indexed="81"/>
            <rFont val="Tahoma"/>
            <family val="2"/>
            <charset val="204"/>
          </rPr>
          <t xml:space="preserve">
куазать номер согласно договора</t>
        </r>
      </text>
    </comment>
  </commentList>
</comments>
</file>

<file path=xl/sharedStrings.xml><?xml version="1.0" encoding="utf-8"?>
<sst xmlns="http://schemas.openxmlformats.org/spreadsheetml/2006/main" count="1130" uniqueCount="553">
  <si>
    <t xml:space="preserve"> </t>
  </si>
  <si>
    <t>операция</t>
  </si>
  <si>
    <t xml:space="preserve">№ расц. </t>
  </si>
  <si>
    <t>Тип партии</t>
  </si>
  <si>
    <t>Ед.из.</t>
  </si>
  <si>
    <t>Ед. изм.</t>
  </si>
  <si>
    <t>100м.</t>
  </si>
  <si>
    <t>опер</t>
  </si>
  <si>
    <t>ВИКИЗ</t>
  </si>
  <si>
    <t>100 м</t>
  </si>
  <si>
    <t>ГК-С</t>
  </si>
  <si>
    <t>час</t>
  </si>
  <si>
    <t>опер.</t>
  </si>
  <si>
    <t>100 м.</t>
  </si>
  <si>
    <t>№ расц.</t>
  </si>
  <si>
    <t>Таблица № 2</t>
  </si>
  <si>
    <t>Шаблонирование</t>
  </si>
  <si>
    <t>Свабирование</t>
  </si>
  <si>
    <t>Примечание</t>
  </si>
  <si>
    <t>ИТОГО</t>
  </si>
  <si>
    <t>км</t>
  </si>
  <si>
    <t xml:space="preserve">Марка заряда </t>
  </si>
  <si>
    <t xml:space="preserve">Производитель </t>
  </si>
  <si>
    <t xml:space="preserve">Цена на 1 отверстие, руб. без НДС. </t>
  </si>
  <si>
    <t xml:space="preserve">Марка                      </t>
  </si>
  <si>
    <t xml:space="preserve">Цена за 1 использование, руб. без НДС. </t>
  </si>
  <si>
    <t xml:space="preserve">Стоимость пропущенной секции первосистемы из расчета не менее 2 метров при перфорации на НКТ </t>
  </si>
  <si>
    <t>Наименование</t>
  </si>
  <si>
    <t>установка желонки</t>
  </si>
  <si>
    <t>локация перф.отверстий локат.муфт</t>
  </si>
  <si>
    <t>определение глубины забоя</t>
  </si>
  <si>
    <t>нанесение магнит.меток через 5-10м</t>
  </si>
  <si>
    <t>нанесение магнит.меток через 25м</t>
  </si>
  <si>
    <t>нанесен.магнит.меток через 50-100м</t>
  </si>
  <si>
    <t>запись магн.меток прихватоопр,лока</t>
  </si>
  <si>
    <t>перф.корпусным перфоратором</t>
  </si>
  <si>
    <t>торпедирование</t>
  </si>
  <si>
    <t>установка вп</t>
  </si>
  <si>
    <t>снаряжение перфоратора типа ПНКТ</t>
  </si>
  <si>
    <t>сут</t>
  </si>
  <si>
    <t>отбор проб пробоотборником ПГ-36</t>
  </si>
  <si>
    <t>проб</t>
  </si>
  <si>
    <t>установка или снятие манометра</t>
  </si>
  <si>
    <t>регистрация КВД</t>
  </si>
  <si>
    <t>отв</t>
  </si>
  <si>
    <t>зар</t>
  </si>
  <si>
    <t>Прочие материалы</t>
  </si>
  <si>
    <t>Перфосистемы</t>
  </si>
  <si>
    <t xml:space="preserve">Взрыв пакеры </t>
  </si>
  <si>
    <t xml:space="preserve">Желонка </t>
  </si>
  <si>
    <t>Инициирующие головки</t>
  </si>
  <si>
    <t>Труборезы</t>
  </si>
  <si>
    <t>1.</t>
  </si>
  <si>
    <t>2.</t>
  </si>
  <si>
    <t>Торпеда шнуровая</t>
  </si>
  <si>
    <t>Производитель</t>
  </si>
  <si>
    <t>Диаметр корпуса перфортатора</t>
  </si>
  <si>
    <t>Длина, м</t>
  </si>
  <si>
    <t>Доставка ВМ на скважину</t>
  </si>
  <si>
    <t>1</t>
  </si>
  <si>
    <t>на кабеле</t>
  </si>
  <si>
    <t>2</t>
  </si>
  <si>
    <t>3</t>
  </si>
  <si>
    <t>4</t>
  </si>
  <si>
    <t>КС</t>
  </si>
  <si>
    <t>ПС</t>
  </si>
  <si>
    <t>СГДТ</t>
  </si>
  <si>
    <t>Резистивиметрия</t>
  </si>
  <si>
    <t>ИПТ</t>
  </si>
  <si>
    <t>ГК, МЛМ</t>
  </si>
  <si>
    <t>2. Простой (технологическое дежурство) партии</t>
  </si>
  <si>
    <t>Техническое дежурство (открытый ствол)</t>
  </si>
  <si>
    <t>За партию в час</t>
  </si>
  <si>
    <t>Техническое дежурство (закрытый ствол)</t>
  </si>
  <si>
    <t>Простой геофизического отряда  (открытый ствол)</t>
  </si>
  <si>
    <t>Простой геофизического отряда  (закрытый ствол)</t>
  </si>
  <si>
    <t>Дежурство техники Подрядчика (открытый ствол) на время весеннего паводка (без экипажа)</t>
  </si>
  <si>
    <t>Дежурство техники Подрядчика (открытый ствол) на время весеннего паводка (с экипажем)</t>
  </si>
  <si>
    <t>Дежурство техники Подрядчика (закрытый ствол) на время весеннего паводка (без экипажа)</t>
  </si>
  <si>
    <t>Дежурство техники Подрядчика (закрытый ствол) на время весеннего паводка (с экипажем)</t>
  </si>
  <si>
    <t>3. Сервисная ставка</t>
  </si>
  <si>
    <t>Сервисная ставка</t>
  </si>
  <si>
    <t>Объем работ</t>
  </si>
  <si>
    <t>Сервисный тариф( ПЗР на базе, ПЗР на скважине)</t>
  </si>
  <si>
    <t>№ расценки</t>
  </si>
  <si>
    <t>Наименование услуг</t>
  </si>
  <si>
    <t>Регистрация геоф. параметр</t>
  </si>
  <si>
    <t>гибкий кабель</t>
  </si>
  <si>
    <t>жесткий кабель</t>
  </si>
  <si>
    <t>Трубы</t>
  </si>
  <si>
    <t>1:200</t>
  </si>
  <si>
    <t>1:500</t>
  </si>
  <si>
    <t>Стандартный каротаж (2зонда)</t>
  </si>
  <si>
    <t>Стандартный каротаж (1зонд ГЗ)</t>
  </si>
  <si>
    <t>Стандартный каротаж (1зонд ПЗ)</t>
  </si>
  <si>
    <t xml:space="preserve">БК </t>
  </si>
  <si>
    <t>МБК+МКЗ</t>
  </si>
  <si>
    <t xml:space="preserve">ИК </t>
  </si>
  <si>
    <t>ГК</t>
  </si>
  <si>
    <t>ГГК-П</t>
  </si>
  <si>
    <t>Инклинометрия (точ. замеры)</t>
  </si>
  <si>
    <t>Точка</t>
  </si>
  <si>
    <t>Гироскопическая инклинометрия</t>
  </si>
  <si>
    <t>Опер.</t>
  </si>
  <si>
    <t>Час.</t>
  </si>
  <si>
    <t>Комплекс  ГИС на трубах</t>
  </si>
  <si>
    <t>Профилеметрия (кавернометрия)</t>
  </si>
  <si>
    <t>БКЗ</t>
  </si>
  <si>
    <t xml:space="preserve">Термометрия </t>
  </si>
  <si>
    <t>АКЦ</t>
  </si>
  <si>
    <t>Барометрия</t>
  </si>
  <si>
    <t>Расходометрия</t>
  </si>
  <si>
    <t>Расходометрия точечная с пакером</t>
  </si>
  <si>
    <t>Расходометрия точечная без пакера</t>
  </si>
  <si>
    <t>Валгометрия</t>
  </si>
  <si>
    <t xml:space="preserve">АК </t>
  </si>
  <si>
    <t xml:space="preserve">Сервисная ставка на определение места прихвата и проведение работ по отстрелу </t>
  </si>
  <si>
    <t>Цена за 1 использование,
руб. без НДС</t>
  </si>
  <si>
    <t>ИННК (без учета работы нейтронной трубки)</t>
  </si>
  <si>
    <t>Работа генератора (нейтронной трубки)</t>
  </si>
  <si>
    <t>Сервисный тариф( ПЗР на базе, ПЗР на скважине) с применением МАГИС</t>
  </si>
  <si>
    <t>Сервисный тариф( ПЗР на базе, ПЗР на скважине) перфораторной партии</t>
  </si>
  <si>
    <t>Сервисный тариф( ПЗР на базе, ПЗР на скважине) с применением шлюзового оборудования до 10 мПа</t>
  </si>
  <si>
    <t>Сервисный тариф( ПЗР на базе, ПЗР на скважине) с применением шлюзового оборудования до свыше 10 мПа</t>
  </si>
  <si>
    <t>Сервисный тариф( ПЗР на базе, ПЗР на скважине) получение зарядов (10 заряд)</t>
  </si>
  <si>
    <t>Сервисный тариф( ПЗР на базе, ПЗР на скважине (получение торпед 1 шт)</t>
  </si>
  <si>
    <t>Проезд до скважины и обратно комплексной партии</t>
  </si>
  <si>
    <t>Проезд до скважины и обратно перфораторной партии</t>
  </si>
  <si>
    <t>Проезд до скважины и обратно партии с жестким кабелем</t>
  </si>
  <si>
    <t>Термометрия при ОЦК</t>
  </si>
  <si>
    <t>Шумометрия</t>
  </si>
  <si>
    <t>ДСИ колонны</t>
  </si>
  <si>
    <t>Отбивка забоя печатью, магнитом</t>
  </si>
  <si>
    <t>Использование манометра</t>
  </si>
  <si>
    <t>Единица измерения</t>
  </si>
  <si>
    <t>ЭМДС</t>
  </si>
  <si>
    <t>Трубная профилеметрия</t>
  </si>
  <si>
    <t>Услуги по ориентированию клина -отклонителя</t>
  </si>
  <si>
    <t>п/п</t>
  </si>
  <si>
    <t>Виды работ Условия работ</t>
  </si>
  <si>
    <t>Дежурство по технологии работ</t>
  </si>
  <si>
    <t>Проезд</t>
  </si>
  <si>
    <t>Сметное содержание</t>
  </si>
  <si>
    <t>Регистрация геофизич. параметров</t>
  </si>
  <si>
    <t>5</t>
  </si>
  <si>
    <t>6</t>
  </si>
  <si>
    <t>7</t>
  </si>
  <si>
    <t>8</t>
  </si>
  <si>
    <t>9</t>
  </si>
  <si>
    <t>При температуре наружного воздуха, град, от +35 до -5</t>
  </si>
  <si>
    <t>от -5 до —20 и</t>
  </si>
  <si>
    <t>свыше +35</t>
  </si>
  <si>
    <t>ниже — 20</t>
  </si>
  <si>
    <t>В интервале глубины скважины</t>
  </si>
  <si>
    <t>13</t>
  </si>
  <si>
    <t>Примечание.</t>
  </si>
  <si>
    <t>3.</t>
  </si>
  <si>
    <t>10</t>
  </si>
  <si>
    <t>12</t>
  </si>
  <si>
    <t>14</t>
  </si>
  <si>
    <t>16</t>
  </si>
  <si>
    <t>Торпеды фугасные (ТФ-С)</t>
  </si>
  <si>
    <t>- Бурильной</t>
  </si>
  <si>
    <t>- НКТ</t>
  </si>
  <si>
    <t>- Обсадной</t>
  </si>
  <si>
    <t>Расценки на взрывчатые материалы</t>
  </si>
  <si>
    <t xml:space="preserve"> Торпеды</t>
  </si>
  <si>
    <t>Стоимость работ , руб без НДС</t>
  </si>
  <si>
    <t xml:space="preserve">за операцию </t>
  </si>
  <si>
    <t>В случае выполнения методов, не предусмотренных данным Техническим заданием, работы должны быть оплачены по взаимно согласованным расценкам.</t>
  </si>
  <si>
    <t>МнБК</t>
  </si>
  <si>
    <t>Термоанемометрия</t>
  </si>
  <si>
    <t>Сервисный тариф закрытый ствол( ПЗР на базе, ПЗР на скважине)</t>
  </si>
  <si>
    <t>Со каротаж (без учета  ГК-С, работы нетронной трубки)</t>
  </si>
  <si>
    <t>Манжета сваба</t>
  </si>
  <si>
    <t>* Под одной  операцией на жестком кабеле понимается одна спуско-подъемная операция</t>
  </si>
  <si>
    <t>Таблица № 3</t>
  </si>
  <si>
    <t xml:space="preserve">РК (ГК НГК/ННК-Т) </t>
  </si>
  <si>
    <t xml:space="preserve">СТД, СТИ </t>
  </si>
  <si>
    <t>Резистивиметрия индукционная в колонне</t>
  </si>
  <si>
    <t>компл</t>
  </si>
  <si>
    <t>Вид исследований, их целевое назначение</t>
  </si>
  <si>
    <t>Масштаб записи</t>
  </si>
  <si>
    <t>Стоимость всего,  руб без НДС</t>
  </si>
  <si>
    <t>НДС 20%</t>
  </si>
  <si>
    <t>Кол-во исследований</t>
  </si>
  <si>
    <t>Цена</t>
  </si>
  <si>
    <t>Угол наклона скважины</t>
  </si>
  <si>
    <r>
      <t xml:space="preserve">Плата за услуги (ПЗР на базе и </t>
    </r>
    <r>
      <rPr>
        <b/>
        <sz val="9"/>
        <rFont val="Times New Roman"/>
        <family val="1"/>
        <charset val="204"/>
      </rPr>
      <t>СКВ.)</t>
    </r>
  </si>
  <si>
    <r>
      <t>Примечание:</t>
    </r>
    <r>
      <rPr>
        <sz val="9"/>
        <rFont val="Times New Roman"/>
        <family val="1"/>
        <charset val="204"/>
      </rPr>
      <t xml:space="preserve">      1) до - включительно.</t>
    </r>
  </si>
  <si>
    <t>Наименование работ</t>
  </si>
  <si>
    <t>Ставка, руб., без учета НДС</t>
  </si>
  <si>
    <t xml:space="preserve">Сервисный тариф - применение TLC </t>
  </si>
  <si>
    <t xml:space="preserve">Сервисный тариф - применение устьевого оборудования высокого давления </t>
  </si>
  <si>
    <t xml:space="preserve">№ </t>
  </si>
  <si>
    <t>Регистрация геофиз. параметров</t>
  </si>
  <si>
    <t>Азимутальный электрический микроимиджер</t>
  </si>
  <si>
    <t>1 опер.</t>
  </si>
  <si>
    <t>Ядерно-магнитный каротаж в сильном поле</t>
  </si>
  <si>
    <t>Кросc-дипольное широкополосное акустическое сканирование</t>
  </si>
  <si>
    <t>Импульсная нейтрон-гамма спектрометрия - литосканер</t>
  </si>
  <si>
    <t>Многоволновый диэлектрический каротаж</t>
  </si>
  <si>
    <t>11</t>
  </si>
  <si>
    <t>Импульсная нейтрон-гамма спектрометрия - литосканер (в открытом стволе)</t>
  </si>
  <si>
    <t>Триаксиальный индукционный каротаж</t>
  </si>
  <si>
    <t>15</t>
  </si>
  <si>
    <t>Комплекс окончательного каротажа (ГК, 2ННКт, ГГК-п, ГГК-лп, МБК, ДС, Тм, 5ИК/5БК, Рез, Инк, ПС)</t>
  </si>
  <si>
    <t>Вид исследований\услуг (методы)</t>
  </si>
  <si>
    <t>Единицы</t>
  </si>
  <si>
    <t>Примечания и комментарии</t>
  </si>
  <si>
    <t>без НДС, руб.</t>
  </si>
  <si>
    <t>Холостой проезд партии комплексной</t>
  </si>
  <si>
    <t>Холостой проезд партии перфораторной</t>
  </si>
  <si>
    <t>Холостой проезд при доставке ВМ</t>
  </si>
  <si>
    <t>Холостой проезд партии с жестким кабелем</t>
  </si>
  <si>
    <t>Сервисная ставка на определение места прихвата и проведение работ по отстрелу на гибком геофизическом кабеле</t>
  </si>
  <si>
    <t>Сервисная ставка на определение места прихвата и проведение работ по отстрелу на жестком геофизическом кабеле</t>
  </si>
  <si>
    <t>6.1.1</t>
  </si>
  <si>
    <t>6.1.2</t>
  </si>
  <si>
    <t>Расценки, руб. без НДС</t>
  </si>
  <si>
    <t>ИПТ на трубах – пакеровка, распакеровка, отбор флюида и ожидание восстановления давления, спуск – подъем (без учета интерпретации)</t>
  </si>
  <si>
    <t>Привязка под ИПТ (без учета интерпретации)</t>
  </si>
  <si>
    <t>Материалы для КИИ</t>
  </si>
  <si>
    <t>Коэффициент на работы без энергии</t>
  </si>
  <si>
    <t>Коэффициент на работы без бригады ТКРС</t>
  </si>
  <si>
    <t>Монтаж/дем.площ.п/шайбы,лубрик. до 3мпа</t>
  </si>
  <si>
    <t>Монтаж/дем.шлюзов.оборуд. 3-10 мпа(лубр)</t>
  </si>
  <si>
    <t>Получение перф зарядов</t>
  </si>
  <si>
    <t>Получение торпед, труборезов, ВП</t>
  </si>
  <si>
    <t>Инициирование перфоратора</t>
  </si>
  <si>
    <t>контр.перфорац. ГИА- манометром</t>
  </si>
  <si>
    <t>Стоимость работ, руб без НДС</t>
  </si>
  <si>
    <t>ГГК-ЛП</t>
  </si>
  <si>
    <t>Привязка компановки (пакер, репер)</t>
  </si>
  <si>
    <t>Профиль приемистости/притока</t>
  </si>
  <si>
    <t>Труборез кумулятивный (ЗТКС)</t>
  </si>
  <si>
    <t>Таблица № 4</t>
  </si>
  <si>
    <t>I. Общий стандартный комплекс</t>
  </si>
  <si>
    <t>II. Детальные исследования</t>
  </si>
  <si>
    <t>Привязка репера(пакера), отбивка забоя</t>
  </si>
  <si>
    <t>0-200</t>
  </si>
  <si>
    <t>АКЦ, СГДТ, ЭМДС, ПТС</t>
  </si>
  <si>
    <t>Забой скважины</t>
  </si>
  <si>
    <t>Интервал исследований, м</t>
  </si>
  <si>
    <t>Стоимость единицы исслеования,руб без НДС*</t>
  </si>
  <si>
    <t>Кавернометрия, ГК, НГК, инклинометрия</t>
  </si>
  <si>
    <t>ПС, РК(ГК+НГК), КС-3 зонда, профилеметрия, резистивиметрия, кавернометрия, АК, БКЗ, БК, ИК, микрокаротаж (МБК, МКЗ, микрокавернометрия), ГГП-ЛП, АП, 5БК, 5 ИК (ВИКИЗ), 2ННК, инклинометрия (через 10 м)</t>
  </si>
  <si>
    <t xml:space="preserve"> На кабеле</t>
  </si>
  <si>
    <t>III. Привязка перед отбором керна</t>
  </si>
  <si>
    <t>ГК, НГК, профилеметрия, инклинометрия (через 10 м)</t>
  </si>
  <si>
    <t>На кабеле</t>
  </si>
  <si>
    <t>IV. Контроль качества цементирования</t>
  </si>
  <si>
    <t>АКЦ после спуска 324-мм кондуктора.</t>
  </si>
  <si>
    <t>После спуска 245-мм техколонны: 
АКЦ, СГДТ.</t>
  </si>
  <si>
    <t>После спуска 168 мм эксплуатационной колонны: 
РК, АКЦ, СГДТ, МЛМ, инклинометр.</t>
  </si>
  <si>
    <t>Термометрия (ОВПЦ)</t>
  </si>
  <si>
    <t>V. Перфорация ЭК (кабель/НКТ)</t>
  </si>
  <si>
    <t>Перфорация в эксплуатационной колонне по 18 отверстий на 1 м.**</t>
  </si>
  <si>
    <t>VI. Другие виды работ</t>
  </si>
  <si>
    <t>Комплекс ГИС для исследования зон поглощения (РК, инклинометрия, кавернометрия, термометрия)</t>
  </si>
  <si>
    <t>10 шт. на кабеле</t>
  </si>
  <si>
    <t>ПГИ (профиль притока, профиль приёмистости, водонасыщение, КВУ)</t>
  </si>
  <si>
    <t>Итого</t>
  </si>
  <si>
    <t>ГК, НГК, кавернометрия-профилеметрия, инклинометрия (через 10 м).</t>
  </si>
  <si>
    <t xml:space="preserve">ГК, НГК, кавернометрия-профилеметрия, инклинометрия (через 10 м). </t>
  </si>
  <si>
    <t>ПС, РК(ГК+НГК), КС-3 зонда, профилеметрия, резистивиметрия, кавернометрия, АК, БКЗ,БК,ИК,микрокаротаж (МБК, МКЗ,микрокавернометрия), ГГП-ЛП, АП, 5БК, 5 ИК (ВИКИЗ), 2ННК, инклинометрия (через 10 м)</t>
  </si>
  <si>
    <t>2100-2300</t>
  </si>
  <si>
    <t>III. Контроль качества цементирования</t>
  </si>
  <si>
    <t>АКЦ,ГК,ЛМ. после спуска 324-мм кондуктора.</t>
  </si>
  <si>
    <t>После спуска 245-мм техколонны: АКЦ, ГК,ЛМ.</t>
  </si>
  <si>
    <t>После спуска 168 мм эксплуатационной колонны: АКЦ, СГДТ, ГК,ЛМ..</t>
  </si>
  <si>
    <t>IV. Перфорация ЭК (кабель/НКТ)</t>
  </si>
  <si>
    <t>Перфорация в эксплуатационной колонне по 20 отверстий на 1 м.**</t>
  </si>
  <si>
    <t>V. Другие виды работ</t>
  </si>
  <si>
    <t>ГИРС при геолого-технических мероприятиях</t>
  </si>
  <si>
    <t>№п/п</t>
  </si>
  <si>
    <t>Задача ГИС</t>
  </si>
  <si>
    <t>ПВР на кабеле/НКТ/ (18 отв/м),5м</t>
  </si>
  <si>
    <t>Гидромеханическая щелевая перфорация в 2-х проекциях</t>
  </si>
  <si>
    <t>Привязка на жёстком кабеле</t>
  </si>
  <si>
    <t>ГИРС при консервации и ликвидации скважин</t>
  </si>
  <si>
    <t>Количество скважин – 1 шт.</t>
  </si>
  <si>
    <t>Привязка компоновки (пакер, репер)</t>
  </si>
  <si>
    <t>Итого по ООО "Геопрогресс",  руб без НДС</t>
  </si>
  <si>
    <t>Итого по ООО "Геопрогресс",  руб с НДС</t>
  </si>
  <si>
    <t>*</t>
  </si>
  <si>
    <t>**</t>
  </si>
  <si>
    <t>Таблица №1</t>
  </si>
  <si>
    <r>
      <t xml:space="preserve">4. Работа в скважине </t>
    </r>
    <r>
      <rPr>
        <b/>
        <i/>
        <sz val="10"/>
        <rFont val="Times New Roman"/>
        <family val="1"/>
        <charset val="204"/>
      </rPr>
      <t xml:space="preserve"> (ГИС при строительстве скважин</t>
    </r>
    <r>
      <rPr>
        <b/>
        <i/>
        <sz val="12"/>
        <rFont val="Times New Roman"/>
        <family val="1"/>
        <charset val="204"/>
      </rPr>
      <t>)</t>
    </r>
  </si>
  <si>
    <t>4.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</si>
  <si>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</si>
  <si>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</si>
  <si>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</si>
  <si>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</si>
  <si>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</si>
  <si>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</si>
  <si>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</si>
  <si>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</si>
  <si>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</si>
  <si>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</si>
  <si>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</si>
  <si>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</si>
  <si>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</si>
  <si>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</si>
  <si>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</si>
  <si>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</si>
  <si>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</si>
  <si>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</si>
  <si>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</si>
  <si>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</si>
  <si>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</si>
  <si>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</si>
  <si>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</si>
  <si>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</si>
  <si>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</si>
  <si>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</si>
  <si>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</si>
  <si>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</si>
  <si>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</si>
  <si>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</si>
  <si>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</si>
  <si>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</si>
  <si>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</si>
  <si>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</si>
  <si>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</si>
  <si>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</si>
  <si>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</si>
  <si>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</si>
  <si>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</si>
  <si>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</si>
  <si>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</si>
  <si>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</si>
  <si>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</si>
  <si>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</si>
  <si>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</si>
  <si>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</si>
  <si>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</si>
  <si>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</si>
  <si>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</si>
  <si>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</si>
  <si>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</si>
  <si>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</si>
  <si>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</si>
  <si>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</si>
  <si>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</si>
  <si>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</si>
  <si>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</si>
  <si>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</si>
  <si>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</si>
  <si>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</si>
  <si>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</si>
  <si>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</si>
  <si>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</si>
  <si>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</si>
  <si>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</si>
  <si>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</si>
  <si>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</si>
  <si>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</si>
  <si>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</si>
  <si>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</si>
  <si>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</si>
  <si>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</si>
  <si>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</si>
  <si>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</si>
  <si>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</si>
  <si>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</si>
  <si>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</si>
  <si>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</si>
  <si>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</si>
  <si>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</si>
  <si>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</si>
  <si>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</si>
  <si>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</si>
  <si>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</si>
  <si>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4.61</t>
  </si>
  <si>
    <t>4.62</t>
  </si>
  <si>
    <t>4.63</t>
  </si>
  <si>
    <t>4.64</t>
  </si>
  <si>
    <t>4.65</t>
  </si>
  <si>
    <t>4.66</t>
  </si>
  <si>
    <t>4.67</t>
  </si>
  <si>
    <t>4.68</t>
  </si>
  <si>
    <t>4.69</t>
  </si>
  <si>
    <t>4.70</t>
  </si>
  <si>
    <t>4.71</t>
  </si>
  <si>
    <t>4.72</t>
  </si>
  <si>
    <t>4.73</t>
  </si>
  <si>
    <t>4.74</t>
  </si>
  <si>
    <t>4.75</t>
  </si>
  <si>
    <t>4.76</t>
  </si>
  <si>
    <t>4.77</t>
  </si>
  <si>
    <t>4.78</t>
  </si>
  <si>
    <t>4.79</t>
  </si>
  <si>
    <t>4.80</t>
  </si>
  <si>
    <t>4.81</t>
  </si>
  <si>
    <t>4.82</t>
  </si>
  <si>
    <t>4.83</t>
  </si>
  <si>
    <t>4.84</t>
  </si>
  <si>
    <t>4.85</t>
  </si>
  <si>
    <t>4.86</t>
  </si>
  <si>
    <t>4.87</t>
  </si>
  <si>
    <t>4.88</t>
  </si>
  <si>
    <t>4.89</t>
  </si>
  <si>
    <t>№пп</t>
  </si>
  <si>
    <t>Глубина пробития не менее, мм</t>
  </si>
  <si>
    <t>Диаметр входного отверстия, мм</t>
  </si>
  <si>
    <t>Расчет стоимости ПВР производить для  168мм э/к. на глубоко-проникающий тип зарядов с  глубиной пробития по бетону не менее 1200мм и диаметром входного отверстия не менее 10мм (по методике СС05)</t>
  </si>
  <si>
    <t>Стоимость оказания услуг «ГИРС при строительстве, эксплуатации и ремонте скважин на  объектах АО «ОЙЛГАЗТЭТ», ООО «ГЕОПРОГРЕСС», АО «ПРЕОБРАЖЕНСКНЕФТЬ», ООО «Сакмараинвестнефть».</t>
  </si>
  <si>
    <t>на НКТ</t>
  </si>
  <si>
    <t>150-800</t>
  </si>
  <si>
    <t>2500-3050</t>
  </si>
  <si>
    <t>0-800</t>
  </si>
  <si>
    <t>1800-3050</t>
  </si>
  <si>
    <t>0-3050</t>
  </si>
  <si>
    <t>На БИ.</t>
  </si>
  <si>
    <t>РК(ГК,НГК)ПС,КС-3зонда, профилеметрия, резистивиметрия, кавернометрия, АК, БКЗ, БК, ИК,5БК, 5ИК (ВИКИЗ), ГГП-ЛП</t>
  </si>
  <si>
    <t>1500-1650</t>
  </si>
  <si>
    <t>1600-2050</t>
  </si>
  <si>
    <t>860-865</t>
  </si>
  <si>
    <t>1545-1550</t>
  </si>
  <si>
    <t>1570-1575</t>
  </si>
  <si>
    <t>2050-2055</t>
  </si>
  <si>
    <t>2070-2080</t>
  </si>
  <si>
    <t>2200-2205</t>
  </si>
  <si>
    <t>2850-2860</t>
  </si>
  <si>
    <t>2870-2875</t>
  </si>
  <si>
    <t>2350-2360</t>
  </si>
  <si>
    <t>Привязка на жестком кабеле</t>
  </si>
  <si>
    <t>Профиль приемистости/притока (жеткий кабель)</t>
  </si>
  <si>
    <t>Итого по АО "Ойлгазтэт",  руб без НДС</t>
  </si>
  <si>
    <t>Итого по АО "Ойлгазтэт",  руб с НДС</t>
  </si>
  <si>
    <t>Стоимость оказания услуг «ГИРС при строительстве, эксплуатации и ремонте скважин на  объектах ООО "Сакмараинвестнефть"</t>
  </si>
  <si>
    <t>Итого по ООО "Сакмараинвестнефть",  руб без НДС</t>
  </si>
  <si>
    <t>Итого по ООО "Сакмараинвестнефть",  руб с НДС</t>
  </si>
  <si>
    <t>Стоимость оказания услуг «ГИРС при строительстве, эксплуатации и ремонте скважин на  объектах АО "Преображенскнефть"</t>
  </si>
  <si>
    <t>Стоимость всего,  руб.</t>
  </si>
  <si>
    <t>Показатель</t>
  </si>
  <si>
    <t>Итого,  руб без НДС</t>
  </si>
  <si>
    <t>Итого,  руб с НДС</t>
  </si>
  <si>
    <t>согласно п. V</t>
  </si>
  <si>
    <t>0-1700</t>
  </si>
  <si>
    <t>Гидромеханическая щелевая перфорация</t>
  </si>
  <si>
    <t>в 2 проекциях</t>
  </si>
  <si>
    <t>в 3 проекциях</t>
  </si>
  <si>
    <t>в 4 проекциях</t>
  </si>
  <si>
    <t>диаметр ЭК</t>
  </si>
  <si>
    <t>свыше 3500 до 4500 м</t>
  </si>
  <si>
    <t>свыше 4500 до 5500 м</t>
  </si>
  <si>
    <t>свыше 5500</t>
  </si>
  <si>
    <t>50 градусов и более для открытого ствола</t>
  </si>
  <si>
    <t>60 градусов и более для обсаженного ствола</t>
  </si>
  <si>
    <t>инерпретация</t>
  </si>
  <si>
    <t>Приложение №3</t>
  </si>
  <si>
    <t>3 шт. на кабеле в открытом стволе</t>
  </si>
  <si>
    <t>Видеокаротаж, (телеинспекция), прожиг НКТ.</t>
  </si>
  <si>
    <t>3 исследования на 1 скважину в открытом стволе</t>
  </si>
  <si>
    <t xml:space="preserve">5.Сервисные ставки ПВР  ликвидация аварии </t>
  </si>
  <si>
    <t>Таблица 5.1</t>
  </si>
  <si>
    <t>Таблица 5.2</t>
  </si>
  <si>
    <t>Таблица 5.3</t>
  </si>
  <si>
    <t>6. Расценки на специальные методы ГИС</t>
  </si>
  <si>
    <t>ТАБЛИЦА 6.1. Сервисные тарифы</t>
  </si>
  <si>
    <t>ТАБЛИЦА 6.2. Ставки исследования скважины - ГИС при строительстве СКВАЖИН</t>
  </si>
  <si>
    <t>ТАБЛИЦА 6.3. Ставки исследования скважины - Интерпретация материалов ГИС</t>
  </si>
  <si>
    <t xml:space="preserve">ТАБЛИЦА 6.4 Ставки и расчёт стоимости работы модульным пластоиспытателем </t>
  </si>
  <si>
    <t>Таблица № 7.3</t>
  </si>
  <si>
    <t>Таблица № 8</t>
  </si>
  <si>
    <t>8 Поправочные коэффициенты к расценкам на производство геофизических работ</t>
  </si>
  <si>
    <t>Каротаж прибором АМК Горизонт (КС, ПС, ГК, НГК, ИК, Рез)</t>
  </si>
  <si>
    <t>АК прибором АМК Горизонт</t>
  </si>
  <si>
    <t>АКЦ (ЦМ) прибором АМК Горизонт</t>
  </si>
  <si>
    <t>СГДТ прибором АМК Горизонт</t>
  </si>
  <si>
    <t>ВИКИЗ прибором АМК Горизонт</t>
  </si>
  <si>
    <t>ВАК прибором АМК Горизонт</t>
  </si>
  <si>
    <t>Каротаж прибором АГС Горизонталь</t>
  </si>
  <si>
    <t>АК прибором АГС Горизонталь</t>
  </si>
  <si>
    <t>АКЦ (ЦМ) приборомАГС Горизонталь</t>
  </si>
  <si>
    <t>СГДТ прибором АГС Горизонталь</t>
  </si>
  <si>
    <t>ВИКИЗ приборомАГС Горизонталь</t>
  </si>
  <si>
    <t>ВАК прибором АГС Горизонталь</t>
  </si>
  <si>
    <t>АКШ (АВАК-11)</t>
  </si>
  <si>
    <t>Инклинометрия непрерывная запись (прибором ИММН)</t>
  </si>
  <si>
    <t>Инклинометрия непрерывная запись (прибором ИОН)</t>
  </si>
  <si>
    <t>Округление единиц измерения: интервал 0-49м - не тарифицируется; интервал 50-100м - тарифицируется по стоимости 100 метров</t>
  </si>
  <si>
    <t>Стоимость единицы исследования должна соответствовать единичным расценкам, указаным в таблицах 2-8 с учетом выполнения задач ГИС и планируемых объемов работ</t>
  </si>
  <si>
    <r>
      <t>Стоимость единицы исследования должна соответствовать единичным расценкам, указаным в таблица</t>
    </r>
    <r>
      <rPr>
        <sz val="12"/>
        <rFont val="Times New Roman"/>
        <family val="1"/>
        <charset val="204"/>
      </rPr>
      <t>х  2-8</t>
    </r>
    <r>
      <rPr>
        <sz val="12"/>
        <color rgb="FF000000"/>
        <rFont val="Times New Roman"/>
        <family val="1"/>
        <charset val="204"/>
      </rPr>
      <t xml:space="preserve"> с учетом выполнения задач ГИС и планируемых объемов работ</t>
    </r>
  </si>
  <si>
    <t>В случае наличия иных методов каротажа  добавить единичные расценки в таблицу 4</t>
  </si>
  <si>
    <t>Для наклонно-направленно направленных и поисково-оценочных:</t>
  </si>
  <si>
    <t>Стоимость оказания услуг «ГИРС при строительстве, эксплуатации и ремонте скважин на  объектах АО «ОЙЛГАЗТЭТ», ООО «ГЕОПРОГРЕСС»,                                                   АО «ПРЕОБРАЖЕНСКНЕФТЬ», ООО «Сакмараинвестнефть».</t>
  </si>
  <si>
    <t>Диаметр обсадной колонны, мм.</t>
  </si>
  <si>
    <t xml:space="preserve">Примечание: диаметр корпуса перфоратора подобрать исходя из заданого диаметра обсадных труб </t>
  </si>
  <si>
    <t>Диаметр обсадной колонны</t>
  </si>
  <si>
    <t xml:space="preserve">Стоимость, руб без НДС в зависимости от диаметра </t>
  </si>
  <si>
    <t>Приведены базовые расценки для нормализованных условий работ (температура воздуха выше -5°С и менее +30°С; углол наклона менее 50°/ 60° в открытом/обсаженном стволе для наклонно-направленных и поисково-оценочных скважин; более  50°/60° для открытого/обсаженного в горизонтальных скважин с пилотным стволом ).
- глубина скважины менее 3500 м) . При отклонении условий работ от нормализованных, к расценкам будут применяться поправочные коэффициенты, согласно  таблице 8 настоящего приложения</t>
  </si>
  <si>
    <t>Тип  колонны/внешний диамтер</t>
  </si>
  <si>
    <t>- Обсадная</t>
  </si>
  <si>
    <t>Плотноcть перфорации мин/макс</t>
  </si>
  <si>
    <t>На трубах</t>
  </si>
  <si>
    <t>Таблица № 7</t>
  </si>
  <si>
    <t>650-1800</t>
  </si>
  <si>
    <t>2200-2500</t>
  </si>
  <si>
    <t>50м выше и ниже от инт. перфорации согл. п. V</t>
  </si>
  <si>
    <t>По 1  исслед на кабеле на интервал перфорации</t>
  </si>
  <si>
    <t>На кабеле в открытом стволе</t>
  </si>
  <si>
    <t>Установка ВП+ЦЖ 5м</t>
  </si>
  <si>
    <t>00м выше от инт. перфорации согл. п. V</t>
  </si>
  <si>
    <t>7 шт. на кабеле</t>
  </si>
  <si>
    <t>1400-1700</t>
  </si>
  <si>
    <t>1900-2200</t>
  </si>
  <si>
    <t>750-1650</t>
  </si>
  <si>
    <t>1600-2550</t>
  </si>
  <si>
    <t>750-1550</t>
  </si>
  <si>
    <t>2050-2850</t>
  </si>
  <si>
    <t xml:space="preserve">800-1800
1750-2300
</t>
  </si>
  <si>
    <t xml:space="preserve">1800
2300
</t>
  </si>
  <si>
    <t>750-2100</t>
  </si>
  <si>
    <t>На БИ в пилотном стволе.</t>
  </si>
  <si>
    <t>АКЦ,РК,ЛМ, инклинометр  после спуска 168 мм колонны</t>
  </si>
  <si>
    <t>650-2200</t>
  </si>
  <si>
    <t xml:space="preserve">
2200-2450</t>
  </si>
  <si>
    <t>ОЦК эксплуатационной колонны совместно с детальным каротажом   за 1 СПО  на БИ. По согласованию с Заказчиком</t>
  </si>
  <si>
    <t>750-2200</t>
  </si>
  <si>
    <t>Озёрное месторождения Озёрного ЛУ, ГИРС при геолого-технических мероприятиях</t>
  </si>
  <si>
    <t>1890-2000</t>
  </si>
  <si>
    <t>1690-1700</t>
  </si>
  <si>
    <t>Итого по АО "Преображенскнефть",  руб без НДС</t>
  </si>
  <si>
    <t xml:space="preserve">Поисково-оценочные. Количество скважин – 3 шт. </t>
  </si>
  <si>
    <t>Емельяновский участок недр , ГИРС при строительстве скважин</t>
  </si>
  <si>
    <t xml:space="preserve"> Емельяновский участок недр , ГИРС при строительстве скважин</t>
  </si>
  <si>
    <t>Емельяновский ЛУ, ГИРС при строительстве скважин</t>
  </si>
  <si>
    <t>2200-2400</t>
  </si>
  <si>
    <t>650-2400</t>
  </si>
  <si>
    <t>Итого по ООО "Строймонтаж",  руб без НДС</t>
  </si>
  <si>
    <t>Итого по ООО "Строймонтаж",  руб с НДС</t>
  </si>
  <si>
    <t>Итого по АО "Преображенскнефть",,  руб с НДС</t>
  </si>
  <si>
    <t>Итого по АО "Преображенскнефть",  руб с НДС</t>
  </si>
  <si>
    <t>ГИРС при геолого-технических мероприятиях АО "Ойлгазтэт"</t>
  </si>
  <si>
    <t xml:space="preserve">Горизонтальные с пилотным стволом. Количество скважин – 5 шт. </t>
  </si>
  <si>
    <t>Стоимость единицы исслеования, руб без НДС*</t>
  </si>
  <si>
    <t>на БИ</t>
  </si>
  <si>
    <t>0-1150</t>
  </si>
  <si>
    <t xml:space="preserve">Наклонно-направленные. Количество скважин – 1 шт. </t>
  </si>
  <si>
    <t>1100-2300</t>
  </si>
  <si>
    <t>2250-3100</t>
  </si>
  <si>
    <t>2850-3100</t>
  </si>
  <si>
    <t>0-400</t>
  </si>
  <si>
    <t>1000-3100</t>
  </si>
  <si>
    <t>2150-2160</t>
  </si>
  <si>
    <t>3050-3060</t>
  </si>
  <si>
    <t>0-2000</t>
  </si>
  <si>
    <t xml:space="preserve">Наклонно-направленные. Количество скважин – 5 шт. </t>
  </si>
  <si>
    <t>Фокинское месторождение Емельяновского ЛУ, ГИРС при строительстве скважин</t>
  </si>
  <si>
    <t>Стоимость оказания услуг «ГИРС при строительстве, эксплуатации и ремонте скважин на  объектах ООО "Строймонтаж"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</si>
</sst>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р_."/>
    <numFmt numFmtId="166" formatCode="#,##0.00_р_."/>
    <numFmt numFmtId="167" formatCode="#,##0.00\ _₽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-* #,##0.00\ _р_._-;\-* #,##0.00\ _р_._-;_-* &quot;-&quot;??\ _р_._-;_-@_-"/>
    <numFmt numFmtId="171" formatCode="#,##0\ _₽"/>
  </numFmts>
  <fonts count="7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name val="MS Reference Sans Serif"/>
      <family val="2"/>
      <charset val="204"/>
    </font>
    <font>
      <b/>
      <sz val="9"/>
      <name val="Times New Roman"/>
      <family val="1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name val="EuropeDemi"/>
      <family val="5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family val="2"/>
      <charset val="204"/>
    </font>
    <font>
      <sz val="9"/>
      <color rgb="FF000000"/>
      <name val="Times New Roman"/>
      <family val="1"/>
      <charset val="204"/>
    </font>
    <font>
      <i/>
      <sz val="10"/>
      <name val="Arial Cyr"/>
      <charset val="204"/>
    </font>
    <font>
      <sz val="10"/>
      <color theme="1"/>
      <name val="Arial"/>
      <family val="2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3">
    <xf numFmtId="0" fontId="0" fillId="0" borderId="0"/>
    <xf numFmtId="0" fontId="15" fillId="0" borderId="0"/>
    <xf numFmtId="0" fontId="6" fillId="0" borderId="0"/>
    <xf numFmtId="0" fontId="8" fillId="0" borderId="0"/>
    <xf numFmtId="0" fontId="19" fillId="0" borderId="0"/>
    <xf numFmtId="0" fontId="8" fillId="0" borderId="0"/>
    <xf numFmtId="0" fontId="19" fillId="0" borderId="0" applyNumberFormat="0" applyFont="0" applyFill="0" applyBorder="0" applyAlignment="0" applyProtection="0"/>
    <xf numFmtId="0" fontId="8" fillId="0" borderId="0"/>
    <xf numFmtId="0" fontId="28" fillId="0" borderId="0"/>
    <xf numFmtId="0" fontId="8" fillId="0" borderId="0"/>
    <xf numFmtId="0" fontId="17" fillId="0" borderId="0"/>
    <xf numFmtId="0" fontId="32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8" fillId="0" borderId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22" borderId="0" applyNumberFormat="0" applyBorder="0" applyAlignment="0" applyProtection="0"/>
    <xf numFmtId="0" fontId="45" fillId="6" borderId="0" applyNumberFormat="0" applyBorder="0" applyAlignment="0" applyProtection="0"/>
    <xf numFmtId="0" fontId="37" fillId="23" borderId="15" applyNumberFormat="0" applyAlignment="0" applyProtection="0"/>
    <xf numFmtId="0" fontId="42" fillId="24" borderId="16" applyNumberFormat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50" fillId="7" borderId="0" applyNumberFormat="0" applyBorder="0" applyAlignment="0" applyProtection="0"/>
    <xf numFmtId="0" fontId="38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0" fillId="0" borderId="0" applyNumberFormat="0" applyFill="0" applyBorder="0" applyAlignment="0" applyProtection="0"/>
    <xf numFmtId="0" fontId="35" fillId="10" borderId="15" applyNumberFormat="0" applyAlignment="0" applyProtection="0"/>
    <xf numFmtId="0" fontId="48" fillId="0" borderId="20" applyNumberFormat="0" applyFill="0" applyAlignment="0" applyProtection="0"/>
    <xf numFmtId="0" fontId="44" fillId="25" borderId="0" applyNumberFormat="0" applyBorder="0" applyAlignment="0" applyProtection="0"/>
    <xf numFmtId="0" fontId="19" fillId="0" borderId="0"/>
    <xf numFmtId="0" fontId="33" fillId="26" borderId="21" applyNumberFormat="0" applyFont="0" applyAlignment="0" applyProtection="0"/>
    <xf numFmtId="0" fontId="8" fillId="26" borderId="21" applyNumberFormat="0" applyFont="0" applyAlignment="0" applyProtection="0"/>
    <xf numFmtId="0" fontId="36" fillId="23" borderId="22" applyNumberFormat="0" applyAlignment="0" applyProtection="0"/>
    <xf numFmtId="0" fontId="52" fillId="27" borderId="0">
      <alignment horizontal="center" vertical="center"/>
    </xf>
    <xf numFmtId="0" fontId="43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9" fillId="0" borderId="0" applyNumberFormat="0" applyFill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5" fillId="10" borderId="15" applyNumberFormat="0" applyAlignment="0" applyProtection="0"/>
    <xf numFmtId="0" fontId="35" fillId="10" borderId="15" applyNumberFormat="0" applyAlignment="0" applyProtection="0"/>
    <xf numFmtId="0" fontId="36" fillId="23" borderId="22" applyNumberFormat="0" applyAlignment="0" applyProtection="0"/>
    <xf numFmtId="0" fontId="36" fillId="23" borderId="22" applyNumberFormat="0" applyAlignment="0" applyProtection="0"/>
    <xf numFmtId="0" fontId="37" fillId="23" borderId="15" applyNumberFormat="0" applyAlignment="0" applyProtection="0"/>
    <xf numFmtId="0" fontId="37" fillId="23" borderId="15" applyNumberFormat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0" fillId="0" borderId="19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2" fillId="24" borderId="16" applyNumberFormat="0" applyAlignment="0" applyProtection="0"/>
    <xf numFmtId="0" fontId="42" fillId="24" borderId="16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5" borderId="0" applyNumberFormat="0" applyBorder="0" applyAlignment="0" applyProtection="0"/>
    <xf numFmtId="0" fontId="44" fillId="2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0" fontId="19" fillId="0" borderId="0"/>
    <xf numFmtId="0" fontId="24" fillId="0" borderId="0">
      <alignment horizontal="left"/>
    </xf>
    <xf numFmtId="0" fontId="28" fillId="0" borderId="0"/>
    <xf numFmtId="0" fontId="28" fillId="0" borderId="0"/>
    <xf numFmtId="0" fontId="28" fillId="0" borderId="0"/>
    <xf numFmtId="0" fontId="33" fillId="0" borderId="0"/>
    <xf numFmtId="0" fontId="19" fillId="0" borderId="0"/>
    <xf numFmtId="0" fontId="5" fillId="0" borderId="0"/>
    <xf numFmtId="0" fontId="5" fillId="0" borderId="0"/>
    <xf numFmtId="0" fontId="8" fillId="0" borderId="0"/>
    <xf numFmtId="0" fontId="28" fillId="0" borderId="0"/>
    <xf numFmtId="0" fontId="28" fillId="0" borderId="0"/>
    <xf numFmtId="0" fontId="8" fillId="0" borderId="0"/>
    <xf numFmtId="0" fontId="28" fillId="0" borderId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6" borderId="21" applyNumberFormat="0" applyFont="0" applyAlignment="0" applyProtection="0"/>
    <xf numFmtId="0" fontId="47" fillId="26" borderId="21" applyNumberFormat="0" applyFont="0" applyAlignment="0" applyProtection="0"/>
    <xf numFmtId="0" fontId="19" fillId="26" borderId="21" applyNumberFormat="0" applyFont="0" applyAlignment="0" applyProtection="0"/>
    <xf numFmtId="0" fontId="19" fillId="26" borderId="21" applyNumberFormat="0" applyFont="0" applyAlignment="0" applyProtection="0"/>
    <xf numFmtId="9" fontId="19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8" fillId="0" borderId="0"/>
    <xf numFmtId="0" fontId="6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1" fillId="0" borderId="1">
      <alignment horizontal="center"/>
    </xf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0" fontId="8" fillId="0" borderId="0"/>
    <xf numFmtId="0" fontId="8" fillId="0" borderId="0"/>
    <xf numFmtId="0" fontId="5" fillId="0" borderId="0"/>
    <xf numFmtId="0" fontId="5" fillId="0" borderId="0"/>
    <xf numFmtId="0" fontId="28" fillId="0" borderId="0"/>
    <xf numFmtId="0" fontId="19" fillId="0" borderId="0"/>
    <xf numFmtId="0" fontId="4" fillId="0" borderId="0"/>
    <xf numFmtId="0" fontId="19" fillId="0" borderId="0"/>
    <xf numFmtId="170" fontId="3" fillId="0" borderId="0" applyFont="0" applyFill="0" applyBorder="0" applyAlignment="0" applyProtection="0"/>
    <xf numFmtId="0" fontId="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</cellStyleXfs>
  <cellXfs count="525">
    <xf numFmtId="0" fontId="0" fillId="0" borderId="0" xfId="0"/>
    <xf numFmtId="0" fontId="8" fillId="0" borderId="0" xfId="0" applyFont="1"/>
    <xf numFmtId="0" fontId="9" fillId="0" borderId="0" xfId="0" applyFont="1" applyAlignment="1">
      <alignment horizontal="center" wrapText="1"/>
    </xf>
    <xf numFmtId="2" fontId="8" fillId="0" borderId="0" xfId="0" applyNumberFormat="1" applyFont="1"/>
    <xf numFmtId="0" fontId="18" fillId="0" borderId="0" xfId="0" applyFont="1"/>
    <xf numFmtId="2" fontId="8" fillId="0" borderId="2" xfId="0" applyNumberFormat="1" applyFont="1" applyBorder="1"/>
    <xf numFmtId="0" fontId="8" fillId="0" borderId="2" xfId="0" applyFont="1" applyBorder="1"/>
    <xf numFmtId="0" fontId="23" fillId="0" borderId="0" xfId="0" applyFont="1"/>
    <xf numFmtId="0" fontId="8" fillId="0" borderId="2" xfId="0" applyFont="1" applyBorder="1" applyAlignment="1">
      <alignment horizontal="center"/>
    </xf>
    <xf numFmtId="0" fontId="12" fillId="0" borderId="2" xfId="2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8" fillId="0" borderId="0" xfId="0" applyNumberFormat="1" applyFont="1"/>
    <xf numFmtId="0" fontId="22" fillId="0" borderId="0" xfId="0" applyFont="1"/>
    <xf numFmtId="0" fontId="0" fillId="0" borderId="0" xfId="0" applyAlignment="1">
      <alignment horizontal="center" vertical="center" wrapText="1"/>
    </xf>
    <xf numFmtId="0" fontId="20" fillId="0" borderId="0" xfId="0" applyFont="1"/>
    <xf numFmtId="2" fontId="13" fillId="0" borderId="0" xfId="2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12" fillId="0" borderId="2" xfId="2" applyFont="1" applyBorder="1" applyAlignment="1">
      <alignment vertical="center" wrapText="1"/>
    </xf>
    <xf numFmtId="167" fontId="8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9" fillId="0" borderId="0" xfId="2" applyFont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0" fillId="0" borderId="0" xfId="0" applyFont="1" applyAlignment="1">
      <alignment vertical="top"/>
    </xf>
    <xf numFmtId="0" fontId="29" fillId="0" borderId="0" xfId="0" applyFont="1" applyAlignment="1">
      <alignment vertical="top"/>
    </xf>
    <xf numFmtId="2" fontId="13" fillId="0" borderId="0" xfId="0" applyNumberFormat="1" applyFont="1" applyAlignment="1">
      <alignment horizontal="right"/>
    </xf>
    <xf numFmtId="0" fontId="2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9" fontId="0" fillId="0" borderId="0" xfId="0" applyNumberFormat="1" applyAlignment="1">
      <alignment horizontal="left" vertical="center" wrapText="1"/>
    </xf>
    <xf numFmtId="4" fontId="8" fillId="0" borderId="2" xfId="2" applyNumberFormat="1" applyFont="1" applyBorder="1"/>
    <xf numFmtId="167" fontId="8" fillId="0" borderId="2" xfId="2" applyNumberFormat="1" applyFont="1" applyBorder="1"/>
    <xf numFmtId="167" fontId="8" fillId="0" borderId="2" xfId="0" applyNumberFormat="1" applyFont="1" applyBorder="1"/>
    <xf numFmtId="0" fontId="29" fillId="0" borderId="2" xfId="0" applyFont="1" applyBorder="1" applyAlignment="1">
      <alignment horizontal="left" vertical="top" indent="1"/>
    </xf>
    <xf numFmtId="0" fontId="29" fillId="0" borderId="2" xfId="0" applyFont="1" applyBorder="1" applyAlignment="1">
      <alignment horizontal="left" vertical="top" indent="8"/>
    </xf>
    <xf numFmtId="0" fontId="29" fillId="0" borderId="2" xfId="0" applyFont="1" applyBorder="1" applyAlignment="1">
      <alignment horizontal="center" vertical="top"/>
    </xf>
    <xf numFmtId="0" fontId="29" fillId="0" borderId="2" xfId="0" applyFont="1" applyBorder="1" applyAlignment="1">
      <alignment horizontal="left" vertical="top"/>
    </xf>
    <xf numFmtId="0" fontId="29" fillId="0" borderId="2" xfId="0" applyFont="1" applyBorder="1" applyAlignment="1">
      <alignment horizontal="left" wrapText="1"/>
    </xf>
    <xf numFmtId="0" fontId="29" fillId="0" borderId="2" xfId="0" applyFont="1" applyBorder="1" applyAlignment="1">
      <alignment horizontal="center"/>
    </xf>
    <xf numFmtId="0" fontId="29" fillId="0" borderId="2" xfId="0" applyFont="1" applyBorder="1" applyAlignment="1">
      <alignment horizontal="left" indent="2"/>
    </xf>
    <xf numFmtId="0" fontId="29" fillId="0" borderId="2" xfId="0" applyFont="1" applyBorder="1" applyAlignment="1">
      <alignment horizontal="left" vertical="top" indent="2"/>
    </xf>
    <xf numFmtId="0" fontId="31" fillId="0" borderId="2" xfId="0" applyFont="1" applyBorder="1" applyAlignment="1">
      <alignment horizontal="left" vertical="top" indent="2"/>
    </xf>
    <xf numFmtId="0" fontId="59" fillId="0" borderId="0" xfId="0" applyFont="1" applyAlignment="1">
      <alignment vertical="top"/>
    </xf>
    <xf numFmtId="0" fontId="29" fillId="0" borderId="2" xfId="0" applyFont="1" applyBorder="1" applyAlignment="1">
      <alignment vertical="top"/>
    </xf>
    <xf numFmtId="0" fontId="55" fillId="0" borderId="0" xfId="0" applyFont="1" applyAlignment="1">
      <alignment wrapText="1"/>
    </xf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26" fillId="0" borderId="0" xfId="2" applyFont="1" applyAlignment="1">
      <alignment horizontal="center"/>
    </xf>
    <xf numFmtId="0" fontId="7" fillId="0" borderId="2" xfId="2" applyFont="1" applyBorder="1" applyAlignment="1">
      <alignment horizontal="center" vertical="center" wrapText="1"/>
    </xf>
    <xf numFmtId="0" fontId="27" fillId="0" borderId="0" xfId="0" applyFont="1" applyAlignment="1">
      <alignment horizontal="left" wrapText="1"/>
    </xf>
    <xf numFmtId="0" fontId="0" fillId="0" borderId="2" xfId="0" applyBorder="1" applyAlignment="1">
      <alignment vertical="center" wrapText="1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7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/>
    </xf>
    <xf numFmtId="49" fontId="55" fillId="0" borderId="2" xfId="0" applyNumberFormat="1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54" fillId="0" borderId="0" xfId="0" applyNumberFormat="1" applyFont="1" applyAlignment="1">
      <alignment horizontal="center" vertical="center"/>
    </xf>
    <xf numFmtId="167" fontId="8" fillId="0" borderId="2" xfId="0" applyNumberFormat="1" applyFont="1" applyBorder="1" applyAlignment="1">
      <alignment horizontal="right"/>
    </xf>
    <xf numFmtId="4" fontId="8" fillId="0" borderId="2" xfId="2" applyNumberFormat="1" applyFont="1" applyBorder="1" applyAlignment="1">
      <alignment horizontal="center"/>
    </xf>
    <xf numFmtId="167" fontId="8" fillId="0" borderId="2" xfId="2" applyNumberFormat="1" applyFont="1" applyBorder="1" applyAlignment="1">
      <alignment horizontal="center"/>
    </xf>
    <xf numFmtId="0" fontId="7" fillId="0" borderId="2" xfId="9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49" fontId="8" fillId="0" borderId="2" xfId="9" applyNumberFormat="1" applyBorder="1" applyAlignment="1">
      <alignment horizontal="center" vertical="center" wrapText="1"/>
    </xf>
    <xf numFmtId="167" fontId="16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2" xfId="0" applyNumberFormat="1" applyBorder="1" applyAlignment="1">
      <alignment horizontal="left" vertical="center" wrapText="1"/>
    </xf>
    <xf numFmtId="1" fontId="7" fillId="0" borderId="2" xfId="0" applyNumberFormat="1" applyFont="1" applyBorder="1" applyAlignment="1">
      <alignment horizontal="left" vertical="center" wrapText="1"/>
    </xf>
    <xf numFmtId="0" fontId="9" fillId="0" borderId="0" xfId="0" applyFont="1"/>
    <xf numFmtId="0" fontId="6" fillId="0" borderId="0" xfId="2" applyAlignment="1">
      <alignment horizontal="center" vertical="center" wrapText="1"/>
    </xf>
    <xf numFmtId="0" fontId="6" fillId="0" borderId="0" xfId="2" applyAlignment="1">
      <alignment horizontal="center" vertical="center"/>
    </xf>
    <xf numFmtId="0" fontId="26" fillId="0" borderId="0" xfId="0" applyFont="1"/>
    <xf numFmtId="0" fontId="20" fillId="0" borderId="0" xfId="189" applyFont="1"/>
    <xf numFmtId="0" fontId="9" fillId="0" borderId="0" xfId="189" applyFont="1"/>
    <xf numFmtId="49" fontId="20" fillId="0" borderId="2" xfId="189" applyNumberFormat="1" applyFont="1" applyBorder="1" applyAlignment="1">
      <alignment horizontal="center"/>
    </xf>
    <xf numFmtId="49" fontId="20" fillId="0" borderId="0" xfId="189" applyNumberFormat="1" applyFont="1" applyAlignment="1">
      <alignment horizontal="center"/>
    </xf>
    <xf numFmtId="0" fontId="20" fillId="0" borderId="0" xfId="189" applyFont="1" applyAlignment="1">
      <alignment horizontal="left" wrapText="1"/>
    </xf>
    <xf numFmtId="0" fontId="56" fillId="0" borderId="0" xfId="189" applyFont="1" applyAlignment="1">
      <alignment horizontal="center" wrapText="1"/>
    </xf>
    <xf numFmtId="3" fontId="20" fillId="0" borderId="0" xfId="189" applyNumberFormat="1" applyFont="1" applyAlignment="1">
      <alignment horizontal="right" vertical="center"/>
    </xf>
    <xf numFmtId="49" fontId="56" fillId="0" borderId="2" xfId="189" applyNumberFormat="1" applyFont="1" applyBorder="1" applyAlignment="1">
      <alignment horizontal="center" vertical="center"/>
    </xf>
    <xf numFmtId="3" fontId="20" fillId="0" borderId="2" xfId="189" applyNumberFormat="1" applyFont="1" applyBorder="1" applyAlignment="1">
      <alignment horizontal="right" vertical="center"/>
    </xf>
    <xf numFmtId="49" fontId="56" fillId="0" borderId="0" xfId="189" applyNumberFormat="1" applyFont="1" applyAlignment="1">
      <alignment horizontal="center" vertical="center"/>
    </xf>
    <xf numFmtId="0" fontId="56" fillId="0" borderId="0" xfId="189" applyFont="1" applyAlignment="1">
      <alignment horizontal="left" vertical="center"/>
    </xf>
    <xf numFmtId="0" fontId="56" fillId="0" borderId="0" xfId="189" applyFont="1" applyAlignment="1">
      <alignment horizontal="left" vertical="top" wrapText="1"/>
    </xf>
    <xf numFmtId="0" fontId="20" fillId="0" borderId="0" xfId="189" applyFont="1" applyAlignment="1">
      <alignment horizontal="center" vertical="center" wrapText="1"/>
    </xf>
    <xf numFmtId="0" fontId="57" fillId="0" borderId="0" xfId="189" applyFont="1"/>
    <xf numFmtId="0" fontId="56" fillId="0" borderId="0" xfId="189" applyFont="1"/>
    <xf numFmtId="0" fontId="57" fillId="3" borderId="0" xfId="191" applyFont="1" applyFill="1"/>
    <xf numFmtId="0" fontId="60" fillId="4" borderId="2" xfId="191" applyFont="1" applyFill="1" applyBorder="1" applyAlignment="1">
      <alignment horizontal="center" vertical="center" wrapText="1"/>
    </xf>
    <xf numFmtId="0" fontId="20" fillId="0" borderId="0" xfId="191" applyFont="1"/>
    <xf numFmtId="0" fontId="20" fillId="4" borderId="2" xfId="191" applyFont="1" applyFill="1" applyBorder="1" applyAlignment="1">
      <alignment horizontal="center" vertical="center"/>
    </xf>
    <xf numFmtId="0" fontId="20" fillId="0" borderId="0" xfId="191" applyFont="1" applyAlignment="1">
      <alignment horizontal="center" vertical="center"/>
    </xf>
    <xf numFmtId="0" fontId="20" fillId="0" borderId="0" xfId="191" applyFont="1" applyAlignment="1">
      <alignment horizontal="center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167" fontId="55" fillId="0" borderId="0" xfId="0" applyNumberFormat="1" applyFont="1" applyAlignment="1">
      <alignment horizontal="center" vertical="center" wrapText="1"/>
    </xf>
    <xf numFmtId="0" fontId="13" fillId="2" borderId="0" xfId="0" applyFont="1" applyFill="1" applyAlignment="1">
      <alignment horizontal="center" wrapText="1"/>
    </xf>
    <xf numFmtId="167" fontId="0" fillId="0" borderId="2" xfId="0" applyNumberFormat="1" applyBorder="1" applyAlignment="1">
      <alignment horizontal="center" vertical="center"/>
    </xf>
    <xf numFmtId="0" fontId="61" fillId="0" borderId="2" xfId="0" applyFont="1" applyBorder="1" applyAlignment="1">
      <alignment vertical="top" wrapText="1"/>
    </xf>
    <xf numFmtId="0" fontId="61" fillId="0" borderId="0" xfId="0" applyFont="1" applyAlignment="1">
      <alignment horizontal="center" vertical="center" wrapText="1"/>
    </xf>
    <xf numFmtId="1" fontId="61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166" fontId="61" fillId="0" borderId="2" xfId="0" applyNumberFormat="1" applyFont="1" applyBorder="1" applyAlignment="1">
      <alignment horizontal="center" vertical="top" wrapText="1"/>
    </xf>
    <xf numFmtId="166" fontId="61" fillId="0" borderId="2" xfId="0" applyNumberFormat="1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61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61" fillId="0" borderId="0" xfId="0" applyFont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61" fillId="0" borderId="2" xfId="0" applyFont="1" applyBorder="1" applyAlignment="1">
      <alignment horizontal="center" wrapText="1"/>
    </xf>
    <xf numFmtId="165" fontId="61" fillId="0" borderId="2" xfId="0" applyNumberFormat="1" applyFont="1" applyBorder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49" fontId="7" fillId="0" borderId="0" xfId="0" applyNumberFormat="1" applyFont="1" applyAlignment="1">
      <alignment horizontal="center" vertical="center" wrapText="1"/>
    </xf>
    <xf numFmtId="167" fontId="14" fillId="0" borderId="2" xfId="0" applyNumberFormat="1" applyFont="1" applyBorder="1" applyAlignment="1">
      <alignment horizontal="center"/>
    </xf>
    <xf numFmtId="167" fontId="14" fillId="0" borderId="2" xfId="0" applyNumberFormat="1" applyFont="1" applyBorder="1"/>
    <xf numFmtId="4" fontId="14" fillId="0" borderId="2" xfId="2" applyNumberFormat="1" applyFont="1" applyBorder="1"/>
    <xf numFmtId="2" fontId="14" fillId="0" borderId="2" xfId="0" applyNumberFormat="1" applyFont="1" applyBorder="1"/>
    <xf numFmtId="49" fontId="8" fillId="0" borderId="0" xfId="0" applyNumberFormat="1" applyFont="1" applyAlignment="1">
      <alignment horizontal="center" vertical="center"/>
    </xf>
    <xf numFmtId="0" fontId="61" fillId="0" borderId="2" xfId="0" applyFont="1" applyBorder="1" applyAlignment="1">
      <alignment horizontal="center" vertical="center" wrapText="1"/>
    </xf>
    <xf numFmtId="0" fontId="3" fillId="0" borderId="0" xfId="193" applyAlignment="1">
      <alignment horizontal="center" vertical="center" wrapText="1"/>
    </xf>
    <xf numFmtId="0" fontId="57" fillId="0" borderId="0" xfId="194" applyFont="1" applyAlignment="1">
      <alignment vertical="center" wrapText="1"/>
    </xf>
    <xf numFmtId="0" fontId="57" fillId="28" borderId="2" xfId="195" applyFont="1" applyFill="1" applyBorder="1" applyAlignment="1">
      <alignment horizontal="center" vertical="center" wrapText="1"/>
    </xf>
    <xf numFmtId="0" fontId="56" fillId="0" borderId="2" xfId="193" applyFont="1" applyBorder="1" applyAlignment="1">
      <alignment horizontal="center" vertical="center" wrapText="1"/>
    </xf>
    <xf numFmtId="49" fontId="56" fillId="0" borderId="2" xfId="193" applyNumberFormat="1" applyFont="1" applyBorder="1" applyAlignment="1">
      <alignment horizontal="center" vertical="center" wrapText="1"/>
    </xf>
    <xf numFmtId="0" fontId="60" fillId="0" borderId="0" xfId="193" applyFont="1" applyAlignment="1">
      <alignment horizontal="center" vertical="center" wrapText="1"/>
    </xf>
    <xf numFmtId="0" fontId="58" fillId="0" borderId="2" xfId="193" applyFont="1" applyBorder="1" applyAlignment="1">
      <alignment horizontal="center" vertical="center" wrapText="1"/>
    </xf>
    <xf numFmtId="0" fontId="58" fillId="0" borderId="2" xfId="193" applyFont="1" applyBorder="1" applyAlignment="1">
      <alignment vertical="center" wrapText="1"/>
    </xf>
    <xf numFmtId="0" fontId="3" fillId="0" borderId="2" xfId="193" applyBorder="1" applyAlignment="1">
      <alignment horizontal="center" vertical="center" wrapText="1"/>
    </xf>
    <xf numFmtId="0" fontId="58" fillId="0" borderId="0" xfId="193" applyFont="1" applyAlignment="1">
      <alignment horizontal="center" vertical="center" wrapText="1"/>
    </xf>
    <xf numFmtId="0" fontId="69" fillId="0" borderId="0" xfId="193" applyFont="1" applyAlignment="1">
      <alignment horizontal="left" vertical="center"/>
    </xf>
    <xf numFmtId="0" fontId="70" fillId="0" borderId="0" xfId="193" applyFont="1" applyAlignment="1">
      <alignment horizontal="center" vertical="center" wrapText="1"/>
    </xf>
    <xf numFmtId="0" fontId="56" fillId="0" borderId="0" xfId="193" applyFont="1" applyAlignment="1">
      <alignment horizontal="center" vertical="center" wrapText="1"/>
    </xf>
    <xf numFmtId="0" fontId="71" fillId="0" borderId="2" xfId="193" applyFont="1" applyBorder="1" applyAlignment="1">
      <alignment horizontal="center" vertical="center" wrapText="1"/>
    </xf>
    <xf numFmtId="0" fontId="71" fillId="0" borderId="2" xfId="193" applyFont="1" applyBorder="1" applyAlignment="1">
      <alignment vertical="center" wrapText="1"/>
    </xf>
    <xf numFmtId="0" fontId="71" fillId="0" borderId="0" xfId="193" applyFont="1" applyAlignment="1">
      <alignment horizontal="center" vertical="center" wrapText="1"/>
    </xf>
    <xf numFmtId="0" fontId="71" fillId="28" borderId="2" xfId="193" applyFont="1" applyFill="1" applyBorder="1" applyAlignment="1">
      <alignment horizontal="center" vertical="center" wrapText="1"/>
    </xf>
    <xf numFmtId="0" fontId="70" fillId="28" borderId="2" xfId="193" applyFont="1" applyFill="1" applyBorder="1" applyAlignment="1">
      <alignment horizontal="center" vertical="center" wrapText="1"/>
    </xf>
    <xf numFmtId="0" fontId="71" fillId="0" borderId="0" xfId="193" applyFont="1" applyAlignment="1">
      <alignment vertical="center" wrapText="1"/>
    </xf>
    <xf numFmtId="0" fontId="71" fillId="0" borderId="0" xfId="193" applyFont="1" applyAlignment="1">
      <alignment horizontal="right" vertical="center" wrapText="1"/>
    </xf>
    <xf numFmtId="0" fontId="56" fillId="0" borderId="0" xfId="193" applyFont="1" applyAlignment="1">
      <alignment horizontal="right" vertical="top" wrapText="1"/>
    </xf>
    <xf numFmtId="0" fontId="56" fillId="0" borderId="0" xfId="193" applyFont="1" applyAlignment="1">
      <alignment vertical="center" wrapText="1"/>
    </xf>
    <xf numFmtId="0" fontId="65" fillId="0" borderId="0" xfId="193" applyFont="1" applyAlignment="1">
      <alignment horizontal="center" vertical="center" wrapText="1"/>
    </xf>
    <xf numFmtId="0" fontId="74" fillId="0" borderId="0" xfId="193" applyFont="1" applyAlignment="1">
      <alignment horizontal="center" vertical="center" wrapText="1"/>
    </xf>
    <xf numFmtId="0" fontId="61" fillId="0" borderId="4" xfId="0" applyFont="1" applyBorder="1" applyAlignment="1">
      <alignment horizontal="center" vertical="center" wrapText="1"/>
    </xf>
    <xf numFmtId="0" fontId="61" fillId="0" borderId="0" xfId="0" applyFont="1" applyAlignment="1">
      <alignment horizontal="center" wrapText="1"/>
    </xf>
    <xf numFmtId="0" fontId="61" fillId="0" borderId="0" xfId="0" applyFont="1" applyAlignment="1">
      <alignment horizontal="center" vertical="center"/>
    </xf>
    <xf numFmtId="0" fontId="6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64" fillId="0" borderId="0" xfId="193" applyFont="1" applyAlignment="1">
      <alignment horizontal="center" vertical="center" wrapText="1"/>
    </xf>
    <xf numFmtId="0" fontId="64" fillId="0" borderId="0" xfId="193" applyFont="1" applyAlignment="1">
      <alignment vertical="center"/>
    </xf>
    <xf numFmtId="0" fontId="75" fillId="0" borderId="0" xfId="193" applyFont="1" applyAlignment="1">
      <alignment horizontal="center" vertical="center" wrapText="1"/>
    </xf>
    <xf numFmtId="0" fontId="18" fillId="0" borderId="0" xfId="0" applyFont="1" applyAlignment="1">
      <alignment vertical="top"/>
    </xf>
    <xf numFmtId="0" fontId="56" fillId="0" borderId="4" xfId="193" applyFont="1" applyBorder="1" applyAlignment="1">
      <alignment horizontal="center" vertical="center" wrapText="1"/>
    </xf>
    <xf numFmtId="0" fontId="75" fillId="0" borderId="0" xfId="193" applyFont="1" applyAlignment="1">
      <alignment horizontal="left" vertical="center"/>
    </xf>
    <xf numFmtId="0" fontId="20" fillId="0" borderId="2" xfId="193" applyFont="1" applyBorder="1" applyAlignment="1">
      <alignment horizontal="center" vertical="center" wrapText="1"/>
    </xf>
    <xf numFmtId="0" fontId="20" fillId="0" borderId="2" xfId="193" applyFont="1" applyBorder="1" applyAlignment="1">
      <alignment vertical="center" wrapText="1"/>
    </xf>
    <xf numFmtId="0" fontId="68" fillId="0" borderId="2" xfId="193" applyFont="1" applyBorder="1" applyAlignment="1">
      <alignment horizontal="center" vertical="center" wrapText="1"/>
    </xf>
    <xf numFmtId="0" fontId="58" fillId="28" borderId="2" xfId="193" applyFont="1" applyFill="1" applyBorder="1" applyAlignment="1">
      <alignment horizontal="center" vertical="center" wrapText="1"/>
    </xf>
    <xf numFmtId="0" fontId="60" fillId="28" borderId="2" xfId="193" applyFont="1" applyFill="1" applyBorder="1" applyAlignment="1">
      <alignment vertical="center" wrapText="1"/>
    </xf>
    <xf numFmtId="0" fontId="3" fillId="28" borderId="2" xfId="193" applyFill="1" applyBorder="1" applyAlignment="1">
      <alignment horizontal="center" vertical="center" wrapText="1"/>
    </xf>
    <xf numFmtId="0" fontId="60" fillId="28" borderId="2" xfId="193" applyFont="1" applyFill="1" applyBorder="1" applyAlignment="1">
      <alignment horizontal="center" vertical="center" wrapText="1"/>
    </xf>
    <xf numFmtId="0" fontId="19" fillId="0" borderId="0" xfId="197" applyAlignment="1">
      <alignment horizontal="center" vertical="center" wrapText="1"/>
    </xf>
    <xf numFmtId="0" fontId="65" fillId="0" borderId="0" xfId="197" applyFont="1" applyAlignment="1">
      <alignment horizontal="center" vertical="center" wrapText="1"/>
    </xf>
    <xf numFmtId="0" fontId="75" fillId="0" borderId="0" xfId="197" applyFont="1" applyAlignment="1">
      <alignment horizontal="left" vertical="center"/>
    </xf>
    <xf numFmtId="0" fontId="66" fillId="28" borderId="2" xfId="197" applyFont="1" applyFill="1" applyBorder="1" applyAlignment="1">
      <alignment horizontal="center" vertical="center" wrapText="1"/>
    </xf>
    <xf numFmtId="0" fontId="67" fillId="0" borderId="4" xfId="193" applyFont="1" applyBorder="1" applyAlignment="1">
      <alignment horizontal="center" vertical="center" wrapText="1"/>
    </xf>
    <xf numFmtId="49" fontId="56" fillId="0" borderId="4" xfId="193" applyNumberFormat="1" applyFont="1" applyBorder="1" applyAlignment="1">
      <alignment horizontal="center" vertical="center" wrapText="1"/>
    </xf>
    <xf numFmtId="0" fontId="70" fillId="28" borderId="2" xfId="197" applyFont="1" applyFill="1" applyBorder="1" applyAlignment="1">
      <alignment horizontal="center" vertical="center" wrapText="1"/>
    </xf>
    <xf numFmtId="0" fontId="71" fillId="28" borderId="2" xfId="197" applyFont="1" applyFill="1" applyBorder="1" applyAlignment="1">
      <alignment horizontal="center" vertical="center" wrapText="1"/>
    </xf>
    <xf numFmtId="0" fontId="71" fillId="0" borderId="0" xfId="197" applyFont="1" applyAlignment="1">
      <alignment horizontal="right" vertical="center" wrapText="1"/>
    </xf>
    <xf numFmtId="0" fontId="64" fillId="0" borderId="0" xfId="197" applyFont="1" applyAlignment="1">
      <alignment horizontal="center" vertical="center" wrapText="1"/>
    </xf>
    <xf numFmtId="0" fontId="74" fillId="0" borderId="0" xfId="197" applyFont="1" applyAlignment="1">
      <alignment horizontal="center" vertical="center" wrapText="1"/>
    </xf>
    <xf numFmtId="0" fontId="56" fillId="0" borderId="0" xfId="197" applyFont="1" applyAlignment="1">
      <alignment horizontal="right" vertical="top" wrapText="1"/>
    </xf>
    <xf numFmtId="0" fontId="64" fillId="0" borderId="0" xfId="197" applyFont="1" applyAlignment="1">
      <alignment vertical="center"/>
    </xf>
    <xf numFmtId="0" fontId="56" fillId="0" borderId="0" xfId="197" applyFont="1" applyAlignment="1">
      <alignment vertical="center" wrapText="1"/>
    </xf>
    <xf numFmtId="0" fontId="75" fillId="0" borderId="0" xfId="197" applyFont="1" applyAlignment="1">
      <alignment horizontal="center" vertical="center" wrapText="1"/>
    </xf>
    <xf numFmtId="0" fontId="3" fillId="0" borderId="0" xfId="193"/>
    <xf numFmtId="0" fontId="76" fillId="0" borderId="0" xfId="193" applyFont="1"/>
    <xf numFmtId="0" fontId="56" fillId="0" borderId="2" xfId="197" applyFont="1" applyBorder="1" applyAlignment="1">
      <alignment horizontal="center" vertical="center" wrapText="1"/>
    </xf>
    <xf numFmtId="0" fontId="57" fillId="0" borderId="0" xfId="193" applyFont="1" applyAlignment="1">
      <alignment vertical="center" wrapText="1"/>
    </xf>
    <xf numFmtId="0" fontId="57" fillId="28" borderId="4" xfId="195" applyFont="1" applyFill="1" applyBorder="1" applyAlignment="1">
      <alignment horizontal="center" vertical="center" wrapText="1"/>
    </xf>
    <xf numFmtId="0" fontId="9" fillId="28" borderId="25" xfId="196" applyFont="1" applyFill="1" applyBorder="1" applyAlignment="1">
      <alignment horizontal="center" vertical="center"/>
    </xf>
    <xf numFmtId="0" fontId="20" fillId="0" borderId="25" xfId="196" applyFont="1" applyBorder="1"/>
    <xf numFmtId="0" fontId="71" fillId="0" borderId="27" xfId="193" applyFont="1" applyBorder="1" applyAlignment="1">
      <alignment horizontal="center" vertical="center" wrapText="1"/>
    </xf>
    <xf numFmtId="0" fontId="20" fillId="0" borderId="28" xfId="196" applyFont="1" applyBorder="1"/>
    <xf numFmtId="0" fontId="71" fillId="0" borderId="29" xfId="193" applyFont="1" applyBorder="1" applyAlignment="1">
      <alignment horizontal="center" vertical="center" wrapText="1"/>
    </xf>
    <xf numFmtId="0" fontId="20" fillId="0" borderId="30" xfId="196" applyFont="1" applyBorder="1"/>
    <xf numFmtId="0" fontId="71" fillId="0" borderId="32" xfId="193" applyFont="1" applyBorder="1" applyAlignment="1">
      <alignment horizontal="center" vertical="center" wrapText="1"/>
    </xf>
    <xf numFmtId="0" fontId="71" fillId="0" borderId="27" xfId="197" applyFont="1" applyBorder="1" applyAlignment="1">
      <alignment horizontal="center" vertical="center" wrapText="1"/>
    </xf>
    <xf numFmtId="0" fontId="71" fillId="0" borderId="29" xfId="197" applyFont="1" applyBorder="1" applyAlignment="1">
      <alignment horizontal="center" vertical="center" wrapText="1"/>
    </xf>
    <xf numFmtId="0" fontId="71" fillId="0" borderId="32" xfId="197" applyFont="1" applyBorder="1" applyAlignment="1">
      <alignment horizontal="center" vertical="center" wrapText="1"/>
    </xf>
    <xf numFmtId="0" fontId="20" fillId="0" borderId="33" xfId="196" applyFont="1" applyBorder="1"/>
    <xf numFmtId="0" fontId="20" fillId="0" borderId="35" xfId="196" applyFont="1" applyBorder="1"/>
    <xf numFmtId="0" fontId="20" fillId="0" borderId="36" xfId="196" applyFont="1" applyBorder="1"/>
    <xf numFmtId="0" fontId="20" fillId="0" borderId="25" xfId="196" applyFont="1" applyBorder="1" applyAlignment="1">
      <alignment horizontal="left"/>
    </xf>
    <xf numFmtId="0" fontId="20" fillId="0" borderId="28" xfId="196" applyFont="1" applyBorder="1" applyAlignment="1">
      <alignment horizontal="left"/>
    </xf>
    <xf numFmtId="0" fontId="20" fillId="0" borderId="30" xfId="196" applyFont="1" applyBorder="1" applyAlignment="1">
      <alignment horizontal="left"/>
    </xf>
    <xf numFmtId="0" fontId="9" fillId="28" borderId="25" xfId="196" applyFont="1" applyFill="1" applyBorder="1" applyAlignment="1">
      <alignment horizontal="left"/>
    </xf>
    <xf numFmtId="0" fontId="70" fillId="28" borderId="27" xfId="197" applyFont="1" applyFill="1" applyBorder="1" applyAlignment="1">
      <alignment horizontal="center" vertical="center" wrapText="1"/>
    </xf>
    <xf numFmtId="0" fontId="9" fillId="28" borderId="28" xfId="196" applyFont="1" applyFill="1" applyBorder="1" applyAlignment="1">
      <alignment horizontal="left"/>
    </xf>
    <xf numFmtId="0" fontId="70" fillId="28" borderId="29" xfId="197" applyFont="1" applyFill="1" applyBorder="1" applyAlignment="1">
      <alignment horizontal="center" vertical="center" wrapText="1"/>
    </xf>
    <xf numFmtId="0" fontId="9" fillId="28" borderId="30" xfId="196" applyFont="1" applyFill="1" applyBorder="1" applyAlignment="1">
      <alignment horizontal="left"/>
    </xf>
    <xf numFmtId="0" fontId="70" fillId="28" borderId="32" xfId="197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0" fillId="0" borderId="7" xfId="189" applyFont="1" applyBorder="1" applyAlignment="1">
      <alignment horizontal="center" vertical="center" wrapText="1"/>
    </xf>
    <xf numFmtId="0" fontId="64" fillId="0" borderId="0" xfId="0" applyFont="1"/>
    <xf numFmtId="0" fontId="56" fillId="3" borderId="2" xfId="193" applyFont="1" applyFill="1" applyBorder="1" applyAlignment="1">
      <alignment horizontal="center" vertical="center" wrapText="1"/>
    </xf>
    <xf numFmtId="0" fontId="3" fillId="3" borderId="0" xfId="193" applyFill="1" applyAlignment="1">
      <alignment horizontal="center" vertical="center" wrapText="1"/>
    </xf>
    <xf numFmtId="0" fontId="2" fillId="3" borderId="0" xfId="193" applyFont="1" applyFill="1" applyAlignment="1">
      <alignment horizontal="center" vertical="center" wrapText="1"/>
    </xf>
    <xf numFmtId="0" fontId="75" fillId="3" borderId="0" xfId="197" applyFont="1" applyFill="1" applyAlignment="1">
      <alignment horizontal="left" vertical="center"/>
    </xf>
    <xf numFmtId="0" fontId="20" fillId="3" borderId="2" xfId="197" applyFont="1" applyFill="1" applyBorder="1" applyAlignment="1">
      <alignment horizontal="center" vertical="center" wrapText="1"/>
    </xf>
    <xf numFmtId="0" fontId="71" fillId="3" borderId="2" xfId="193" applyFont="1" applyFill="1" applyBorder="1" applyAlignment="1">
      <alignment horizontal="center" vertical="center" wrapText="1"/>
    </xf>
    <xf numFmtId="0" fontId="19" fillId="3" borderId="0" xfId="197" applyFill="1" applyAlignment="1">
      <alignment horizontal="center" vertical="center" wrapText="1"/>
    </xf>
    <xf numFmtId="167" fontId="10" fillId="0" borderId="2" xfId="0" applyNumberFormat="1" applyFont="1" applyBorder="1"/>
    <xf numFmtId="2" fontId="10" fillId="0" borderId="2" xfId="0" applyNumberFormat="1" applyFont="1" applyBorder="1"/>
    <xf numFmtId="167" fontId="10" fillId="0" borderId="2" xfId="2" applyNumberFormat="1" applyFont="1" applyBorder="1"/>
    <xf numFmtId="4" fontId="10" fillId="0" borderId="2" xfId="2" applyNumberFormat="1" applyFont="1" applyBorder="1"/>
    <xf numFmtId="171" fontId="55" fillId="3" borderId="2" xfId="0" applyNumberFormat="1" applyFont="1" applyFill="1" applyBorder="1" applyAlignment="1">
      <alignment horizontal="center" vertical="center" wrapText="1"/>
    </xf>
    <xf numFmtId="49" fontId="8" fillId="3" borderId="0" xfId="0" applyNumberFormat="1" applyFont="1" applyFill="1" applyAlignment="1">
      <alignment horizontal="center"/>
    </xf>
    <xf numFmtId="0" fontId="8" fillId="3" borderId="0" xfId="0" applyFont="1" applyFill="1"/>
    <xf numFmtId="0" fontId="8" fillId="3" borderId="0" xfId="0" applyFont="1" applyFill="1" applyAlignment="1">
      <alignment horizontal="center"/>
    </xf>
    <xf numFmtId="0" fontId="29" fillId="3" borderId="2" xfId="0" applyFont="1" applyFill="1" applyBorder="1" applyAlignment="1">
      <alignment vertical="top"/>
    </xf>
    <xf numFmtId="0" fontId="29" fillId="0" borderId="2" xfId="0" applyFont="1" applyBorder="1" applyAlignment="1">
      <alignment vertical="top" wrapText="1"/>
    </xf>
    <xf numFmtId="0" fontId="0" fillId="3" borderId="2" xfId="0" applyFill="1" applyBorder="1"/>
    <xf numFmtId="0" fontId="0" fillId="3" borderId="2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/>
    <xf numFmtId="0" fontId="20" fillId="0" borderId="2" xfId="0" applyFont="1" applyBorder="1"/>
    <xf numFmtId="49" fontId="7" fillId="0" borderId="2" xfId="0" applyNumberFormat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top" wrapText="1"/>
    </xf>
    <xf numFmtId="167" fontId="8" fillId="0" borderId="29" xfId="0" applyNumberFormat="1" applyFont="1" applyBorder="1"/>
    <xf numFmtId="2" fontId="8" fillId="0" borderId="0" xfId="0" applyNumberFormat="1" applyFont="1" applyAlignment="1">
      <alignment horizontal="center" vertical="center"/>
    </xf>
    <xf numFmtId="0" fontId="14" fillId="0" borderId="35" xfId="0" applyFont="1" applyBorder="1" applyAlignment="1">
      <alignment horizontal="center" vertical="top"/>
    </xf>
    <xf numFmtId="0" fontId="8" fillId="0" borderId="35" xfId="0" applyFont="1" applyBorder="1" applyAlignment="1">
      <alignment horizontal="center"/>
    </xf>
    <xf numFmtId="0" fontId="8" fillId="0" borderId="29" xfId="0" applyFont="1" applyBorder="1"/>
    <xf numFmtId="0" fontId="14" fillId="0" borderId="35" xfId="0" applyFont="1" applyBorder="1" applyAlignment="1">
      <alignment horizontal="center" wrapText="1"/>
    </xf>
    <xf numFmtId="0" fontId="14" fillId="0" borderId="35" xfId="2" applyFont="1" applyBorder="1" applyAlignment="1">
      <alignment horizontal="center" vertical="top" wrapText="1"/>
    </xf>
    <xf numFmtId="167" fontId="14" fillId="0" borderId="29" xfId="0" applyNumberFormat="1" applyFont="1" applyBorder="1"/>
    <xf numFmtId="0" fontId="14" fillId="0" borderId="36" xfId="0" applyFont="1" applyBorder="1"/>
    <xf numFmtId="0" fontId="14" fillId="0" borderId="37" xfId="0" applyFont="1" applyBorder="1" applyAlignment="1">
      <alignment horizontal="center"/>
    </xf>
    <xf numFmtId="0" fontId="14" fillId="0" borderId="37" xfId="0" applyFont="1" applyBorder="1"/>
    <xf numFmtId="0" fontId="14" fillId="0" borderId="32" xfId="0" applyFont="1" applyBorder="1"/>
    <xf numFmtId="49" fontId="14" fillId="0" borderId="35" xfId="0" applyNumberFormat="1" applyFont="1" applyBorder="1" applyAlignment="1">
      <alignment horizontal="right" vertical="top" wrapText="1"/>
    </xf>
    <xf numFmtId="0" fontId="14" fillId="0" borderId="29" xfId="0" applyFont="1" applyBorder="1" applyAlignment="1">
      <alignment horizontal="justify" vertical="top" wrapText="1"/>
    </xf>
    <xf numFmtId="0" fontId="14" fillId="0" borderId="29" xfId="0" applyFont="1" applyBorder="1" applyAlignment="1">
      <alignment vertical="top" wrapText="1"/>
    </xf>
    <xf numFmtId="0" fontId="14" fillId="0" borderId="29" xfId="0" applyFont="1" applyBorder="1" applyAlignment="1">
      <alignment horizontal="left" vertical="top"/>
    </xf>
    <xf numFmtId="0" fontId="14" fillId="0" borderId="29" xfId="0" applyFont="1" applyBorder="1" applyAlignment="1">
      <alignment horizontal="left" vertical="top" wrapText="1"/>
    </xf>
    <xf numFmtId="0" fontId="25" fillId="0" borderId="29" xfId="0" applyFont="1" applyBorder="1" applyAlignment="1">
      <alignment horizontal="justify" vertical="top" wrapText="1"/>
    </xf>
    <xf numFmtId="0" fontId="14" fillId="0" borderId="29" xfId="2" applyFont="1" applyBorder="1" applyAlignment="1">
      <alignment horizontal="justify" vertical="top" wrapText="1"/>
    </xf>
    <xf numFmtId="49" fontId="14" fillId="0" borderId="36" xfId="0" applyNumberFormat="1" applyFont="1" applyBorder="1" applyAlignment="1">
      <alignment horizontal="right" vertical="top" wrapText="1"/>
    </xf>
    <xf numFmtId="4" fontId="8" fillId="0" borderId="35" xfId="2" applyNumberFormat="1" applyFont="1" applyBorder="1"/>
    <xf numFmtId="0" fontId="18" fillId="0" borderId="29" xfId="0" applyFont="1" applyBorder="1"/>
    <xf numFmtId="4" fontId="14" fillId="0" borderId="35" xfId="2" applyNumberFormat="1" applyFont="1" applyBorder="1"/>
    <xf numFmtId="0" fontId="14" fillId="0" borderId="36" xfId="0" applyFont="1" applyBorder="1" applyAlignment="1">
      <alignment horizontal="center"/>
    </xf>
    <xf numFmtId="0" fontId="8" fillId="0" borderId="37" xfId="0" applyFont="1" applyBorder="1"/>
    <xf numFmtId="0" fontId="8" fillId="0" borderId="32" xfId="0" applyFont="1" applyBorder="1"/>
    <xf numFmtId="0" fontId="56" fillId="3" borderId="6" xfId="193" applyFont="1" applyFill="1" applyBorder="1" applyAlignment="1">
      <alignment horizontal="center" vertical="center"/>
    </xf>
    <xf numFmtId="0" fontId="56" fillId="0" borderId="13" xfId="193" applyFont="1" applyBorder="1" applyAlignment="1">
      <alignment horizontal="center" vertical="center" wrapText="1"/>
    </xf>
    <xf numFmtId="0" fontId="56" fillId="0" borderId="7" xfId="193" applyFont="1" applyBorder="1" applyAlignment="1">
      <alignment horizontal="center" vertical="center" wrapText="1"/>
    </xf>
    <xf numFmtId="49" fontId="56" fillId="3" borderId="2" xfId="193" applyNumberFormat="1" applyFont="1" applyFill="1" applyBorder="1" applyAlignment="1">
      <alignment horizontal="center" vertical="center" wrapText="1"/>
    </xf>
    <xf numFmtId="0" fontId="56" fillId="0" borderId="2" xfId="204" applyFont="1" applyBorder="1" applyAlignment="1">
      <alignment horizontal="center" vertical="center" wrapText="1"/>
    </xf>
    <xf numFmtId="0" fontId="56" fillId="3" borderId="4" xfId="193" applyFont="1" applyFill="1" applyBorder="1" applyAlignment="1">
      <alignment horizontal="center" vertical="center" wrapText="1"/>
    </xf>
    <xf numFmtId="0" fontId="66" fillId="0" borderId="0" xfId="197" applyFont="1" applyAlignment="1">
      <alignment horizontal="center" vertical="center" wrapText="1"/>
    </xf>
    <xf numFmtId="49" fontId="58" fillId="3" borderId="2" xfId="193" applyNumberFormat="1" applyFont="1" applyFill="1" applyBorder="1" applyAlignment="1">
      <alignment horizontal="center" vertical="center" wrapText="1"/>
    </xf>
    <xf numFmtId="49" fontId="58" fillId="0" borderId="2" xfId="193" applyNumberFormat="1" applyFont="1" applyBorder="1" applyAlignment="1">
      <alignment horizontal="center" vertical="center" wrapText="1"/>
    </xf>
    <xf numFmtId="0" fontId="57" fillId="28" borderId="33" xfId="195" applyFont="1" applyFill="1" applyBorder="1" applyAlignment="1">
      <alignment horizontal="center" vertical="center" wrapText="1"/>
    </xf>
    <xf numFmtId="0" fontId="57" fillId="28" borderId="34" xfId="195" applyFont="1" applyFill="1" applyBorder="1" applyAlignment="1">
      <alignment horizontal="center" vertical="center" wrapText="1"/>
    </xf>
    <xf numFmtId="0" fontId="57" fillId="28" borderId="27" xfId="195" applyFont="1" applyFill="1" applyBorder="1" applyAlignment="1">
      <alignment horizontal="center" vertical="center" wrapText="1"/>
    </xf>
    <xf numFmtId="0" fontId="56" fillId="0" borderId="35" xfId="193" applyFont="1" applyBorder="1" applyAlignment="1">
      <alignment horizontal="center" vertical="center" wrapText="1"/>
    </xf>
    <xf numFmtId="0" fontId="56" fillId="0" borderId="29" xfId="193" applyFont="1" applyBorder="1" applyAlignment="1">
      <alignment horizontal="center" vertical="center" wrapText="1"/>
    </xf>
    <xf numFmtId="0" fontId="56" fillId="0" borderId="3" xfId="193" applyFont="1" applyBorder="1" applyAlignment="1">
      <alignment vertical="center" wrapText="1"/>
    </xf>
    <xf numFmtId="4" fontId="56" fillId="0" borderId="8" xfId="193" applyNumberFormat="1" applyFont="1" applyBorder="1" applyAlignment="1">
      <alignment horizontal="center" vertical="center" wrapText="1"/>
    </xf>
    <xf numFmtId="4" fontId="56" fillId="0" borderId="2" xfId="193" applyNumberFormat="1" applyFont="1" applyBorder="1" applyAlignment="1">
      <alignment horizontal="center" vertical="center" wrapText="1"/>
    </xf>
    <xf numFmtId="0" fontId="20" fillId="0" borderId="35" xfId="193" applyFont="1" applyBorder="1" applyAlignment="1">
      <alignment horizontal="center" vertical="center" wrapText="1"/>
    </xf>
    <xf numFmtId="49" fontId="20" fillId="0" borderId="13" xfId="193" applyNumberFormat="1" applyFont="1" applyBorder="1" applyAlignment="1">
      <alignment horizontal="center" vertical="center" wrapText="1"/>
    </xf>
    <xf numFmtId="0" fontId="20" fillId="0" borderId="13" xfId="193" applyFont="1" applyBorder="1" applyAlignment="1">
      <alignment horizontal="center" vertical="center" wrapText="1"/>
    </xf>
    <xf numFmtId="4" fontId="20" fillId="0" borderId="4" xfId="193" applyNumberFormat="1" applyFont="1" applyBorder="1" applyAlignment="1">
      <alignment horizontal="center" vertical="center" wrapText="1"/>
    </xf>
    <xf numFmtId="0" fontId="20" fillId="0" borderId="4" xfId="193" applyFont="1" applyBorder="1" applyAlignment="1">
      <alignment horizontal="center" vertical="center" wrapText="1"/>
    </xf>
    <xf numFmtId="0" fontId="20" fillId="0" borderId="29" xfId="193" applyFont="1" applyBorder="1" applyAlignment="1">
      <alignment horizontal="center" vertical="center" wrapText="1"/>
    </xf>
    <xf numFmtId="4" fontId="20" fillId="0" borderId="2" xfId="193" applyNumberFormat="1" applyFont="1" applyBorder="1" applyAlignment="1">
      <alignment horizontal="center" vertical="center" wrapText="1"/>
    </xf>
    <xf numFmtId="0" fontId="57" fillId="28" borderId="36" xfId="193" applyFont="1" applyFill="1" applyBorder="1" applyAlignment="1">
      <alignment horizontal="center" vertical="center" wrapText="1"/>
    </xf>
    <xf numFmtId="0" fontId="57" fillId="28" borderId="37" xfId="193" applyFont="1" applyFill="1" applyBorder="1" applyAlignment="1">
      <alignment horizontal="center" vertical="center" wrapText="1"/>
    </xf>
    <xf numFmtId="0" fontId="57" fillId="28" borderId="32" xfId="193" applyFont="1" applyFill="1" applyBorder="1" applyAlignment="1">
      <alignment horizontal="center" vertical="center" wrapText="1"/>
    </xf>
    <xf numFmtId="0" fontId="57" fillId="28" borderId="42" xfId="195" applyFont="1" applyFill="1" applyBorder="1" applyAlignment="1">
      <alignment vertical="center" wrapText="1"/>
    </xf>
    <xf numFmtId="0" fontId="57" fillId="28" borderId="39" xfId="195" applyFont="1" applyFill="1" applyBorder="1" applyAlignment="1">
      <alignment vertical="center" wrapText="1"/>
    </xf>
    <xf numFmtId="0" fontId="57" fillId="28" borderId="43" xfId="195" applyFont="1" applyFill="1" applyBorder="1" applyAlignment="1">
      <alignment vertical="center" wrapText="1"/>
    </xf>
    <xf numFmtId="0" fontId="56" fillId="0" borderId="7" xfId="193" applyFont="1" applyBorder="1" applyAlignment="1">
      <alignment vertical="center" wrapText="1"/>
    </xf>
    <xf numFmtId="0" fontId="56" fillId="0" borderId="8" xfId="193" applyFont="1" applyBorder="1" applyAlignment="1">
      <alignment vertical="center" wrapText="1"/>
    </xf>
    <xf numFmtId="0" fontId="56" fillId="0" borderId="35" xfId="193" applyFont="1" applyBorder="1" applyAlignment="1">
      <alignment vertical="center" wrapText="1"/>
    </xf>
    <xf numFmtId="0" fontId="70" fillId="28" borderId="26" xfId="197" applyFont="1" applyFill="1" applyBorder="1" applyAlignment="1">
      <alignment horizontal="center" vertical="center" wrapText="1"/>
    </xf>
    <xf numFmtId="0" fontId="70" fillId="28" borderId="9" xfId="197" applyFont="1" applyFill="1" applyBorder="1" applyAlignment="1">
      <alignment horizontal="center" vertical="center" wrapText="1"/>
    </xf>
    <xf numFmtId="0" fontId="70" fillId="28" borderId="31" xfId="197" applyFont="1" applyFill="1" applyBorder="1" applyAlignment="1">
      <alignment horizontal="center" vertical="center" wrapText="1"/>
    </xf>
    <xf numFmtId="0" fontId="71" fillId="0" borderId="34" xfId="197" applyFont="1" applyBorder="1" applyAlignment="1">
      <alignment horizontal="center" vertical="center" wrapText="1"/>
    </xf>
    <xf numFmtId="0" fontId="71" fillId="0" borderId="2" xfId="197" applyFont="1" applyBorder="1" applyAlignment="1">
      <alignment horizontal="center" vertical="center" wrapText="1"/>
    </xf>
    <xf numFmtId="0" fontId="71" fillId="0" borderId="37" xfId="197" applyFont="1" applyBorder="1" applyAlignment="1">
      <alignment horizontal="center" vertical="center" wrapText="1"/>
    </xf>
    <xf numFmtId="0" fontId="71" fillId="0" borderId="26" xfId="197" applyFont="1" applyBorder="1" applyAlignment="1">
      <alignment horizontal="center" vertical="center" wrapText="1"/>
    </xf>
    <xf numFmtId="0" fontId="71" fillId="0" borderId="9" xfId="197" applyFont="1" applyBorder="1" applyAlignment="1">
      <alignment horizontal="center" vertical="center" wrapText="1"/>
    </xf>
    <xf numFmtId="0" fontId="71" fillId="0" borderId="31" xfId="197" applyFont="1" applyBorder="1" applyAlignment="1">
      <alignment horizontal="center" vertical="center" wrapText="1"/>
    </xf>
    <xf numFmtId="0" fontId="71" fillId="0" borderId="26" xfId="193" applyFont="1" applyBorder="1" applyAlignment="1">
      <alignment horizontal="center" vertical="center" wrapText="1"/>
    </xf>
    <xf numFmtId="0" fontId="71" fillId="0" borderId="9" xfId="193" applyFont="1" applyBorder="1" applyAlignment="1">
      <alignment horizontal="center" vertical="center" wrapText="1"/>
    </xf>
    <xf numFmtId="0" fontId="71" fillId="0" borderId="31" xfId="193" applyFont="1" applyBorder="1" applyAlignment="1">
      <alignment horizontal="center" vertical="center" wrapText="1"/>
    </xf>
    <xf numFmtId="0" fontId="56" fillId="0" borderId="0" xfId="193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65" fillId="0" borderId="0" xfId="193" applyFont="1" applyAlignment="1">
      <alignment horizontal="center" vertical="center" wrapText="1"/>
    </xf>
    <xf numFmtId="0" fontId="57" fillId="0" borderId="0" xfId="193" applyFont="1" applyAlignment="1">
      <alignment horizontal="center" vertical="center" wrapText="1"/>
    </xf>
    <xf numFmtId="0" fontId="56" fillId="0" borderId="7" xfId="193" applyFont="1" applyBorder="1" applyAlignment="1">
      <alignment horizontal="left" vertical="center" wrapText="1"/>
    </xf>
    <xf numFmtId="0" fontId="56" fillId="0" borderId="3" xfId="193" applyFont="1" applyBorder="1" applyAlignment="1">
      <alignment horizontal="left" vertical="center" wrapText="1"/>
    </xf>
    <xf numFmtId="0" fontId="56" fillId="0" borderId="8" xfId="193" applyFont="1" applyBorder="1" applyAlignment="1">
      <alignment horizontal="left" vertical="center" wrapText="1"/>
    </xf>
    <xf numFmtId="0" fontId="9" fillId="28" borderId="7" xfId="196" applyFont="1" applyFill="1" applyBorder="1" applyAlignment="1">
      <alignment horizontal="left"/>
    </xf>
    <xf numFmtId="0" fontId="9" fillId="28" borderId="3" xfId="196" applyFont="1" applyFill="1" applyBorder="1" applyAlignment="1">
      <alignment horizontal="left"/>
    </xf>
    <xf numFmtId="0" fontId="9" fillId="28" borderId="8" xfId="196" applyFont="1" applyFill="1" applyBorder="1" applyAlignment="1">
      <alignment horizontal="left"/>
    </xf>
    <xf numFmtId="0" fontId="70" fillId="28" borderId="4" xfId="193" applyFont="1" applyFill="1" applyBorder="1" applyAlignment="1">
      <alignment horizontal="center" vertical="center" wrapText="1"/>
    </xf>
    <xf numFmtId="0" fontId="70" fillId="28" borderId="9" xfId="193" applyFont="1" applyFill="1" applyBorder="1" applyAlignment="1">
      <alignment horizontal="center" vertical="center" wrapText="1"/>
    </xf>
    <xf numFmtId="0" fontId="70" fillId="28" borderId="6" xfId="193" applyFont="1" applyFill="1" applyBorder="1" applyAlignment="1">
      <alignment horizontal="center" vertical="center" wrapText="1"/>
    </xf>
    <xf numFmtId="0" fontId="57" fillId="0" borderId="2" xfId="193" applyFont="1" applyBorder="1" applyAlignment="1">
      <alignment horizontal="center" vertical="center" wrapText="1"/>
    </xf>
    <xf numFmtId="0" fontId="57" fillId="0" borderId="24" xfId="193" applyFont="1" applyBorder="1" applyAlignment="1">
      <alignment horizontal="center" vertical="center" wrapText="1"/>
    </xf>
    <xf numFmtId="0" fontId="70" fillId="28" borderId="4" xfId="197" applyFont="1" applyFill="1" applyBorder="1" applyAlignment="1">
      <alignment horizontal="center" vertical="center" wrapText="1"/>
    </xf>
    <xf numFmtId="0" fontId="70" fillId="28" borderId="6" xfId="197" applyFont="1" applyFill="1" applyBorder="1" applyAlignment="1">
      <alignment horizontal="center" vertical="center" wrapText="1"/>
    </xf>
    <xf numFmtId="0" fontId="56" fillId="0" borderId="0" xfId="197" applyFont="1" applyAlignment="1">
      <alignment horizontal="left" vertical="center" wrapText="1"/>
    </xf>
    <xf numFmtId="0" fontId="20" fillId="0" borderId="0" xfId="197" applyFont="1" applyAlignment="1">
      <alignment horizontal="left" vertical="center" wrapText="1"/>
    </xf>
    <xf numFmtId="0" fontId="57" fillId="0" borderId="7" xfId="193" applyFont="1" applyBorder="1" applyAlignment="1">
      <alignment horizontal="center" vertical="center" wrapText="1"/>
    </xf>
    <xf numFmtId="0" fontId="57" fillId="0" borderId="3" xfId="193" applyFont="1" applyBorder="1" applyAlignment="1">
      <alignment horizontal="center" vertical="center" wrapText="1"/>
    </xf>
    <xf numFmtId="0" fontId="57" fillId="0" borderId="8" xfId="193" applyFont="1" applyBorder="1" applyAlignment="1">
      <alignment horizontal="center" vertical="center" wrapText="1"/>
    </xf>
    <xf numFmtId="0" fontId="56" fillId="0" borderId="4" xfId="193" applyFont="1" applyBorder="1" applyAlignment="1">
      <alignment horizontal="center" vertical="center" wrapText="1"/>
    </xf>
    <xf numFmtId="0" fontId="56" fillId="0" borderId="6" xfId="193" applyFont="1" applyBorder="1" applyAlignment="1">
      <alignment horizontal="center" vertical="center" wrapText="1"/>
    </xf>
    <xf numFmtId="0" fontId="56" fillId="0" borderId="2" xfId="193" applyFont="1" applyBorder="1" applyAlignment="1">
      <alignment horizontal="center" vertical="center" wrapText="1"/>
    </xf>
    <xf numFmtId="0" fontId="67" fillId="0" borderId="6" xfId="193" applyFont="1" applyBorder="1" applyAlignment="1">
      <alignment horizontal="center" vertical="center" wrapText="1"/>
    </xf>
    <xf numFmtId="0" fontId="67" fillId="0" borderId="2" xfId="193" applyFont="1" applyBorder="1" applyAlignment="1">
      <alignment horizontal="center" vertical="center" wrapText="1"/>
    </xf>
    <xf numFmtId="0" fontId="56" fillId="0" borderId="9" xfId="193" applyFont="1" applyBorder="1" applyAlignment="1">
      <alignment horizontal="center" vertical="center" wrapText="1"/>
    </xf>
    <xf numFmtId="0" fontId="56" fillId="3" borderId="4" xfId="193" applyFont="1" applyFill="1" applyBorder="1" applyAlignment="1">
      <alignment horizontal="center" vertical="center" wrapText="1"/>
    </xf>
    <xf numFmtId="0" fontId="56" fillId="3" borderId="9" xfId="193" applyFont="1" applyFill="1" applyBorder="1" applyAlignment="1">
      <alignment horizontal="center" vertical="center" wrapText="1"/>
    </xf>
    <xf numFmtId="0" fontId="56" fillId="3" borderId="6" xfId="193" applyFont="1" applyFill="1" applyBorder="1" applyAlignment="1">
      <alignment horizontal="center" vertical="center" wrapText="1"/>
    </xf>
    <xf numFmtId="0" fontId="67" fillId="0" borderId="9" xfId="193" applyFont="1" applyBorder="1" applyAlignment="1">
      <alignment horizontal="center" vertical="center" wrapText="1"/>
    </xf>
    <xf numFmtId="49" fontId="56" fillId="3" borderId="4" xfId="193" applyNumberFormat="1" applyFont="1" applyFill="1" applyBorder="1" applyAlignment="1">
      <alignment horizontal="center" vertical="center" wrapText="1"/>
    </xf>
    <xf numFmtId="49" fontId="56" fillId="3" borderId="6" xfId="193" applyNumberFormat="1" applyFont="1" applyFill="1" applyBorder="1" applyAlignment="1">
      <alignment horizontal="center" vertical="center" wrapText="1"/>
    </xf>
    <xf numFmtId="0" fontId="56" fillId="0" borderId="7" xfId="193" applyFont="1" applyBorder="1" applyAlignment="1">
      <alignment horizontal="center" vertical="center" wrapText="1"/>
    </xf>
    <xf numFmtId="0" fontId="56" fillId="0" borderId="3" xfId="193" applyFont="1" applyBorder="1" applyAlignment="1">
      <alignment horizontal="center" vertical="center" wrapText="1"/>
    </xf>
    <xf numFmtId="0" fontId="56" fillId="0" borderId="8" xfId="193" applyFont="1" applyBorder="1" applyAlignment="1">
      <alignment horizontal="center" vertical="center" wrapText="1"/>
    </xf>
    <xf numFmtId="0" fontId="65" fillId="0" borderId="0" xfId="197" applyFont="1" applyAlignment="1">
      <alignment horizontal="center" vertical="center" wrapText="1"/>
    </xf>
    <xf numFmtId="0" fontId="57" fillId="0" borderId="0" xfId="194" applyFont="1" applyAlignment="1">
      <alignment horizontal="center" vertical="center" wrapText="1"/>
    </xf>
    <xf numFmtId="49" fontId="56" fillId="0" borderId="4" xfId="193" applyNumberFormat="1" applyFont="1" applyBorder="1" applyAlignment="1">
      <alignment horizontal="center" vertical="center" wrapText="1"/>
    </xf>
    <xf numFmtId="49" fontId="56" fillId="0" borderId="9" xfId="193" applyNumberFormat="1" applyFont="1" applyBorder="1" applyAlignment="1">
      <alignment horizontal="center" vertical="center" wrapText="1"/>
    </xf>
    <xf numFmtId="49" fontId="56" fillId="0" borderId="6" xfId="193" applyNumberFormat="1" applyFont="1" applyBorder="1" applyAlignment="1">
      <alignment horizontal="center" vertical="center" wrapText="1"/>
    </xf>
    <xf numFmtId="4" fontId="20" fillId="0" borderId="4" xfId="193" applyNumberFormat="1" applyFont="1" applyBorder="1" applyAlignment="1">
      <alignment horizontal="center" vertical="center" wrapText="1"/>
    </xf>
    <xf numFmtId="4" fontId="20" fillId="0" borderId="9" xfId="193" applyNumberFormat="1" applyFont="1" applyBorder="1" applyAlignment="1">
      <alignment horizontal="center" vertical="center" wrapText="1"/>
    </xf>
    <xf numFmtId="4" fontId="20" fillId="0" borderId="6" xfId="193" applyNumberFormat="1" applyFont="1" applyBorder="1" applyAlignment="1">
      <alignment horizontal="center" vertical="center" wrapText="1"/>
    </xf>
    <xf numFmtId="0" fontId="56" fillId="0" borderId="35" xfId="193" applyFont="1" applyBorder="1" applyAlignment="1">
      <alignment horizontal="center" vertical="center" wrapText="1"/>
    </xf>
    <xf numFmtId="0" fontId="20" fillId="0" borderId="2" xfId="193" applyFont="1" applyBorder="1" applyAlignment="1">
      <alignment horizontal="center" vertical="center" wrapText="1"/>
    </xf>
    <xf numFmtId="0" fontId="56" fillId="0" borderId="13" xfId="193" applyFont="1" applyBorder="1" applyAlignment="1">
      <alignment horizontal="center" vertical="center" wrapText="1"/>
    </xf>
    <xf numFmtId="0" fontId="56" fillId="0" borderId="14" xfId="193" applyFont="1" applyBorder="1" applyAlignment="1">
      <alignment horizontal="center" vertical="center" wrapText="1"/>
    </xf>
    <xf numFmtId="4" fontId="56" fillId="0" borderId="4" xfId="193" applyNumberFormat="1" applyFont="1" applyBorder="1" applyAlignment="1">
      <alignment horizontal="center" vertical="center" wrapText="1"/>
    </xf>
    <xf numFmtId="4" fontId="56" fillId="0" borderId="6" xfId="193" applyNumberFormat="1" applyFont="1" applyBorder="1" applyAlignment="1">
      <alignment horizontal="center" vertical="center" wrapText="1"/>
    </xf>
    <xf numFmtId="0" fontId="56" fillId="0" borderId="44" xfId="193" applyFont="1" applyBorder="1" applyAlignment="1">
      <alignment horizontal="center" vertical="center" wrapText="1"/>
    </xf>
    <xf numFmtId="0" fontId="56" fillId="0" borderId="45" xfId="193" applyFont="1" applyBorder="1" applyAlignment="1">
      <alignment horizontal="center" vertical="center" wrapText="1"/>
    </xf>
    <xf numFmtId="0" fontId="64" fillId="0" borderId="2" xfId="193" applyFont="1" applyBorder="1" applyAlignment="1">
      <alignment horizontal="center" vertical="center" wrapText="1"/>
    </xf>
    <xf numFmtId="0" fontId="56" fillId="0" borderId="29" xfId="193" applyFont="1" applyBorder="1" applyAlignment="1">
      <alignment horizontal="center" vertical="center" wrapText="1"/>
    </xf>
    <xf numFmtId="0" fontId="20" fillId="0" borderId="29" xfId="193" applyFont="1" applyBorder="1" applyAlignment="1">
      <alignment horizontal="center" vertical="center" wrapText="1"/>
    </xf>
    <xf numFmtId="0" fontId="57" fillId="0" borderId="28" xfId="193" applyFont="1" applyBorder="1" applyAlignment="1">
      <alignment horizontal="center" vertical="center" wrapText="1"/>
    </xf>
    <xf numFmtId="0" fontId="57" fillId="0" borderId="41" xfId="193" applyFont="1" applyBorder="1" applyAlignment="1">
      <alignment horizontal="center" vertical="center" wrapText="1"/>
    </xf>
    <xf numFmtId="0" fontId="77" fillId="0" borderId="30" xfId="193" applyFont="1" applyBorder="1" applyAlignment="1">
      <alignment horizontal="center" vertical="center" wrapText="1"/>
    </xf>
    <xf numFmtId="0" fontId="77" fillId="0" borderId="46" xfId="193" applyFont="1" applyBorder="1" applyAlignment="1">
      <alignment horizontal="center" vertical="center" wrapText="1"/>
    </xf>
    <xf numFmtId="0" fontId="77" fillId="0" borderId="47" xfId="193" applyFont="1" applyBorder="1" applyAlignment="1">
      <alignment horizontal="center" vertical="center" wrapText="1"/>
    </xf>
    <xf numFmtId="0" fontId="77" fillId="0" borderId="28" xfId="193" applyFont="1" applyBorder="1" applyAlignment="1">
      <alignment horizontal="center" vertical="center" wrapText="1"/>
    </xf>
    <xf numFmtId="0" fontId="77" fillId="0" borderId="3" xfId="193" applyFont="1" applyBorder="1" applyAlignment="1">
      <alignment horizontal="center" vertical="center" wrapText="1"/>
    </xf>
    <xf numFmtId="0" fontId="77" fillId="0" borderId="41" xfId="193" applyFont="1" applyBorder="1" applyAlignment="1">
      <alignment horizontal="center" vertical="center" wrapText="1"/>
    </xf>
    <xf numFmtId="0" fontId="9" fillId="0" borderId="28" xfId="193" applyFont="1" applyBorder="1" applyAlignment="1">
      <alignment horizontal="center" vertical="center" wrapText="1"/>
    </xf>
    <xf numFmtId="0" fontId="9" fillId="0" borderId="3" xfId="193" applyFont="1" applyBorder="1" applyAlignment="1">
      <alignment horizontal="center" vertical="center" wrapText="1"/>
    </xf>
    <xf numFmtId="0" fontId="9" fillId="0" borderId="41" xfId="193" applyFont="1" applyBorder="1" applyAlignment="1">
      <alignment horizontal="center" vertical="center" wrapText="1"/>
    </xf>
    <xf numFmtId="0" fontId="20" fillId="0" borderId="4" xfId="193" applyFont="1" applyBorder="1" applyAlignment="1">
      <alignment horizontal="center" vertical="center" wrapText="1"/>
    </xf>
    <xf numFmtId="0" fontId="20" fillId="0" borderId="9" xfId="193" applyFont="1" applyBorder="1" applyAlignment="1">
      <alignment horizontal="center" vertical="center" wrapText="1"/>
    </xf>
    <xf numFmtId="0" fontId="20" fillId="0" borderId="6" xfId="193" applyFont="1" applyBorder="1" applyAlignment="1">
      <alignment horizontal="center" vertical="center" wrapText="1"/>
    </xf>
    <xf numFmtId="0" fontId="25" fillId="0" borderId="4" xfId="193" applyFont="1" applyBorder="1" applyAlignment="1">
      <alignment horizontal="center" vertical="center" wrapText="1"/>
    </xf>
    <xf numFmtId="0" fontId="25" fillId="0" borderId="9" xfId="193" applyFont="1" applyBorder="1" applyAlignment="1">
      <alignment horizontal="center" vertical="center" wrapText="1"/>
    </xf>
    <xf numFmtId="0" fontId="25" fillId="0" borderId="6" xfId="193" applyFont="1" applyBorder="1" applyAlignment="1">
      <alignment horizontal="center" vertical="center" wrapText="1"/>
    </xf>
    <xf numFmtId="0" fontId="20" fillId="0" borderId="35" xfId="193" applyFont="1" applyBorder="1" applyAlignment="1">
      <alignment horizontal="center" vertical="center" wrapText="1"/>
    </xf>
    <xf numFmtId="0" fontId="20" fillId="0" borderId="13" xfId="193" applyFont="1" applyBorder="1" applyAlignment="1">
      <alignment horizontal="center" vertical="center" wrapText="1"/>
    </xf>
    <xf numFmtId="0" fontId="20" fillId="0" borderId="5" xfId="193" applyFont="1" applyBorder="1" applyAlignment="1">
      <alignment horizontal="center" vertical="center" wrapText="1"/>
    </xf>
    <xf numFmtId="0" fontId="20" fillId="0" borderId="14" xfId="193" applyFont="1" applyBorder="1" applyAlignment="1">
      <alignment horizontal="center" vertical="center" wrapText="1"/>
    </xf>
    <xf numFmtId="0" fontId="57" fillId="0" borderId="0" xfId="193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2" applyFont="1" applyAlignment="1">
      <alignment horizontal="left"/>
    </xf>
    <xf numFmtId="49" fontId="11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7" fontId="0" fillId="0" borderId="2" xfId="0" applyNumberForma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7" fontId="55" fillId="0" borderId="7" xfId="0" applyNumberFormat="1" applyFont="1" applyBorder="1" applyAlignment="1">
      <alignment horizontal="center" vertical="center" wrapText="1"/>
    </xf>
    <xf numFmtId="167" fontId="55" fillId="0" borderId="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4" fillId="0" borderId="0" xfId="191" applyFont="1" applyAlignment="1">
      <alignment horizontal="left"/>
    </xf>
    <xf numFmtId="0" fontId="64" fillId="0" borderId="0" xfId="191" applyFont="1" applyAlignment="1">
      <alignment horizontal="left" vertical="center" wrapText="1"/>
    </xf>
    <xf numFmtId="0" fontId="64" fillId="0" borderId="0" xfId="191" applyFont="1" applyAlignment="1">
      <alignment horizontal="left" vertical="top" wrapText="1"/>
    </xf>
    <xf numFmtId="0" fontId="64" fillId="0" borderId="0" xfId="191" applyFont="1" applyAlignment="1">
      <alignment horizontal="left" wrapText="1"/>
    </xf>
    <xf numFmtId="0" fontId="58" fillId="0" borderId="7" xfId="191" applyFont="1" applyBorder="1" applyAlignment="1">
      <alignment horizontal="left" vertical="center" wrapText="1"/>
    </xf>
    <xf numFmtId="0" fontId="58" fillId="0" borderId="3" xfId="191" applyFont="1" applyBorder="1" applyAlignment="1">
      <alignment horizontal="left" vertical="center" wrapText="1"/>
    </xf>
    <xf numFmtId="0" fontId="58" fillId="0" borderId="8" xfId="191" applyFont="1" applyBorder="1" applyAlignment="1">
      <alignment horizontal="left" vertical="center" wrapText="1"/>
    </xf>
    <xf numFmtId="0" fontId="60" fillId="4" borderId="2" xfId="191" applyFont="1" applyFill="1" applyBorder="1" applyAlignment="1">
      <alignment horizontal="center" vertical="center" wrapText="1"/>
    </xf>
    <xf numFmtId="0" fontId="0" fillId="0" borderId="2" xfId="0" applyBorder="1"/>
    <xf numFmtId="0" fontId="56" fillId="0" borderId="2" xfId="189" applyFont="1" applyBorder="1" applyAlignment="1">
      <alignment horizontal="center" vertical="center" wrapText="1"/>
    </xf>
    <xf numFmtId="0" fontId="56" fillId="0" borderId="2" xfId="189" applyFont="1" applyBorder="1" applyAlignment="1">
      <alignment horizontal="left" vertical="top" wrapText="1"/>
    </xf>
    <xf numFmtId="0" fontId="56" fillId="0" borderId="2" xfId="189" applyFont="1" applyBorder="1" applyAlignment="1">
      <alignment horizontal="left" vertical="center" wrapText="1"/>
    </xf>
    <xf numFmtId="0" fontId="56" fillId="0" borderId="2" xfId="189" applyFont="1" applyBorder="1" applyAlignment="1">
      <alignment horizontal="center" vertical="center"/>
    </xf>
    <xf numFmtId="0" fontId="56" fillId="0" borderId="2" xfId="189" applyFont="1" applyBorder="1" applyAlignment="1">
      <alignment horizontal="left" vertical="center"/>
    </xf>
    <xf numFmtId="0" fontId="20" fillId="0" borderId="2" xfId="189" applyFont="1" applyBorder="1" applyAlignment="1">
      <alignment horizontal="center" vertical="center" wrapText="1"/>
    </xf>
    <xf numFmtId="0" fontId="20" fillId="0" borderId="13" xfId="189" applyFont="1" applyBorder="1" applyAlignment="1">
      <alignment horizontal="center" vertical="center"/>
    </xf>
    <xf numFmtId="0" fontId="20" fillId="0" borderId="38" xfId="189" applyFont="1" applyBorder="1" applyAlignment="1">
      <alignment horizontal="center" vertical="center"/>
    </xf>
    <xf numFmtId="0" fontId="20" fillId="0" borderId="10" xfId="189" applyFont="1" applyBorder="1" applyAlignment="1">
      <alignment horizontal="center" vertical="center"/>
    </xf>
    <xf numFmtId="0" fontId="20" fillId="0" borderId="5" xfId="189" applyFont="1" applyBorder="1" applyAlignment="1">
      <alignment horizontal="center" vertical="center"/>
    </xf>
    <xf numFmtId="0" fontId="20" fillId="0" borderId="0" xfId="189" applyFont="1" applyAlignment="1">
      <alignment horizontal="center" vertical="center"/>
    </xf>
    <xf numFmtId="0" fontId="20" fillId="0" borderId="11" xfId="189" applyFont="1" applyBorder="1" applyAlignment="1">
      <alignment horizontal="center" vertical="center"/>
    </xf>
    <xf numFmtId="0" fontId="20" fillId="0" borderId="14" xfId="189" applyFont="1" applyBorder="1" applyAlignment="1">
      <alignment horizontal="center" vertical="center"/>
    </xf>
    <xf numFmtId="0" fontId="20" fillId="0" borderId="24" xfId="189" applyFont="1" applyBorder="1" applyAlignment="1">
      <alignment horizontal="center" vertical="center"/>
    </xf>
    <xf numFmtId="0" fontId="20" fillId="0" borderId="12" xfId="189" applyFont="1" applyBorder="1" applyAlignment="1">
      <alignment horizontal="center" vertical="center"/>
    </xf>
    <xf numFmtId="0" fontId="20" fillId="0" borderId="2" xfId="189" applyFont="1" applyBorder="1" applyAlignment="1">
      <alignment horizontal="center" vertical="center"/>
    </xf>
    <xf numFmtId="0" fontId="20" fillId="0" borderId="2" xfId="189" applyFont="1" applyBorder="1" applyAlignment="1">
      <alignment horizontal="left" wrapText="1"/>
    </xf>
    <xf numFmtId="0" fontId="56" fillId="0" borderId="7" xfId="189" applyFont="1" applyBorder="1" applyAlignment="1">
      <alignment horizontal="center" wrapText="1"/>
    </xf>
    <xf numFmtId="0" fontId="56" fillId="0" borderId="8" xfId="189" applyFont="1" applyBorder="1" applyAlignment="1">
      <alignment horizontal="center" wrapText="1"/>
    </xf>
    <xf numFmtId="0" fontId="61" fillId="0" borderId="13" xfId="0" applyFont="1" applyBorder="1" applyAlignment="1">
      <alignment horizontal="center" vertical="center" wrapText="1"/>
    </xf>
    <xf numFmtId="0" fontId="61" fillId="0" borderId="38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1" fillId="0" borderId="14" xfId="0" applyFont="1" applyBorder="1" applyAlignment="1">
      <alignment horizontal="center" vertical="center" wrapText="1"/>
    </xf>
    <xf numFmtId="0" fontId="61" fillId="0" borderId="24" xfId="0" applyFont="1" applyBorder="1" applyAlignment="1">
      <alignment horizontal="center" vertical="center" wrapText="1"/>
    </xf>
    <xf numFmtId="0" fontId="61" fillId="0" borderId="12" xfId="0" applyFont="1" applyBorder="1" applyAlignment="1">
      <alignment horizontal="center" vertical="center" wrapText="1"/>
    </xf>
    <xf numFmtId="0" fontId="61" fillId="0" borderId="38" xfId="0" applyFont="1" applyBorder="1" applyAlignment="1">
      <alignment horizontal="left" wrapText="1"/>
    </xf>
    <xf numFmtId="0" fontId="20" fillId="0" borderId="5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 wrapText="1"/>
    </xf>
    <xf numFmtId="0" fontId="61" fillId="0" borderId="4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61" fillId="2" borderId="4" xfId="0" applyFont="1" applyFill="1" applyBorder="1" applyAlignment="1">
      <alignment horizontal="center" vertical="center" wrapText="1"/>
    </xf>
    <xf numFmtId="0" fontId="61" fillId="2" borderId="6" xfId="0" applyFont="1" applyFill="1" applyBorder="1" applyAlignment="1">
      <alignment horizontal="center" vertical="center" wrapText="1"/>
    </xf>
    <xf numFmtId="0" fontId="61" fillId="2" borderId="2" xfId="0" applyFont="1" applyFill="1" applyBorder="1" applyAlignment="1">
      <alignment horizontal="center" vertical="center"/>
    </xf>
    <xf numFmtId="0" fontId="61" fillId="0" borderId="2" xfId="0" applyFont="1" applyBorder="1" applyAlignment="1">
      <alignment vertical="center"/>
    </xf>
    <xf numFmtId="0" fontId="61" fillId="0" borderId="2" xfId="0" applyFont="1" applyBorder="1" applyAlignment="1">
      <alignment horizontal="center" vertical="center" wrapText="1"/>
    </xf>
    <xf numFmtId="0" fontId="61" fillId="0" borderId="7" xfId="0" applyFont="1" applyBorder="1" applyAlignment="1">
      <alignment horizontal="center" wrapText="1"/>
    </xf>
    <xf numFmtId="0" fontId="61" fillId="0" borderId="2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 vertical="top" wrapText="1"/>
    </xf>
    <xf numFmtId="0" fontId="56" fillId="0" borderId="13" xfId="0" applyFont="1" applyBorder="1" applyAlignment="1">
      <alignment horizontal="center" vertical="center" wrapText="1"/>
    </xf>
    <xf numFmtId="0" fontId="56" fillId="0" borderId="10" xfId="0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14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61" fillId="2" borderId="8" xfId="0" applyFont="1" applyFill="1" applyBorder="1" applyAlignment="1">
      <alignment horizontal="center" vertical="center"/>
    </xf>
    <xf numFmtId="0" fontId="61" fillId="2" borderId="2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61" fillId="2" borderId="4" xfId="0" applyFont="1" applyFill="1" applyBorder="1" applyAlignment="1">
      <alignment horizontal="center" vertical="center"/>
    </xf>
    <xf numFmtId="0" fontId="61" fillId="2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61" fillId="0" borderId="4" xfId="0" applyFont="1" applyBorder="1" applyAlignment="1">
      <alignment horizontal="center" wrapText="1"/>
    </xf>
    <xf numFmtId="0" fontId="61" fillId="0" borderId="6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3" fillId="2" borderId="2" xfId="0" applyFont="1" applyFill="1" applyBorder="1" applyAlignment="1">
      <alignment horizontal="center" vertical="center" wrapText="1"/>
    </xf>
    <xf numFmtId="0" fontId="61" fillId="0" borderId="7" xfId="0" applyFont="1" applyBorder="1" applyAlignment="1">
      <alignment horizontal="center" vertical="top"/>
    </xf>
    <xf numFmtId="0" fontId="20" fillId="0" borderId="8" xfId="0" applyFont="1" applyBorder="1" applyAlignment="1">
      <alignment horizontal="center" vertical="top"/>
    </xf>
    <xf numFmtId="0" fontId="61" fillId="0" borderId="7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61" fillId="0" borderId="7" xfId="0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1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61" fillId="0" borderId="8" xfId="0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1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center" wrapText="1"/>
    </xf>
    <xf numFmtId="0" fontId="61" fillId="0" borderId="0" xfId="0" applyFont="1" applyAlignment="1">
      <alignment horizontal="left" wrapText="1"/>
    </xf>
    <xf numFmtId="0" fontId="61" fillId="0" borderId="0" xfId="0" applyFont="1" applyAlignment="1">
      <alignment wrapText="1"/>
    </xf>
    <xf numFmtId="0" fontId="8" fillId="0" borderId="24" xfId="0" applyFont="1" applyBorder="1" applyAlignment="1">
      <alignment horizontal="center" vertical="top"/>
    </xf>
    <xf numFmtId="0" fontId="29" fillId="0" borderId="4" xfId="0" applyFont="1" applyBorder="1" applyAlignment="1">
      <alignment horizontal="center" vertical="top" wrapText="1"/>
    </xf>
    <xf numFmtId="0" fontId="29" fillId="0" borderId="6" xfId="0" applyFont="1" applyBorder="1" applyAlignment="1">
      <alignment horizontal="center" vertical="top" wrapText="1"/>
    </xf>
    <xf numFmtId="0" fontId="29" fillId="0" borderId="4" xfId="0" applyFont="1" applyBorder="1" applyAlignment="1">
      <alignment horizontal="left" vertical="top"/>
    </xf>
    <xf numFmtId="0" fontId="29" fillId="0" borderId="6" xfId="0" applyFont="1" applyBorder="1" applyAlignment="1">
      <alignment horizontal="left" vertical="top"/>
    </xf>
    <xf numFmtId="0" fontId="29" fillId="0" borderId="4" xfId="0" applyFont="1" applyBorder="1" applyAlignment="1">
      <alignment horizontal="left" vertical="top" wrapText="1" indent="1"/>
    </xf>
    <xf numFmtId="0" fontId="29" fillId="0" borderId="6" xfId="0" applyFont="1" applyBorder="1" applyAlignment="1">
      <alignment horizontal="left" vertical="top" wrapText="1" indent="1"/>
    </xf>
    <xf numFmtId="0" fontId="29" fillId="0" borderId="4" xfId="0" applyFont="1" applyBorder="1" applyAlignment="1">
      <alignment horizontal="left" vertical="top" wrapText="1"/>
    </xf>
    <xf numFmtId="0" fontId="29" fillId="0" borderId="6" xfId="0" applyFont="1" applyBorder="1" applyAlignment="1">
      <alignment horizontal="left" vertical="top" wrapText="1"/>
    </xf>
    <xf numFmtId="0" fontId="29" fillId="0" borderId="4" xfId="0" applyFont="1" applyBorder="1" applyAlignment="1">
      <alignment horizontal="center" vertical="top"/>
    </xf>
    <xf numFmtId="0" fontId="29" fillId="0" borderId="6" xfId="0" applyFont="1" applyBorder="1" applyAlignment="1">
      <alignment horizontal="center" vertical="top"/>
    </xf>
  </cellXfs>
  <cellStyles count="243">
    <cellStyle name="_ ННП" xfId="10" xr:uid="{00000000-0005-0000-0000-000000000000}"/>
    <cellStyle name="_Ванкорнефть план тендеров на 2011 на 12 08 10_УППР" xfId="11" xr:uid="{00000000-0005-0000-0000-000001000000}"/>
    <cellStyle name="_Книга13" xfId="12" xr:uid="{00000000-0005-0000-0000-000002000000}"/>
    <cellStyle name="_ТУ ПГИ при КРС Лоты_2010" xfId="13" xr:uid="{00000000-0005-0000-0000-000003000000}"/>
    <cellStyle name="_ТУ ПГИ при КРС Лоты_2010_Лот 1" xfId="14" xr:uid="{00000000-0005-0000-0000-000004000000}"/>
    <cellStyle name="_ТУ ПГИ при КРС Лоты_2010_Лот 1 2" xfId="15" xr:uid="{00000000-0005-0000-0000-000005000000}"/>
    <cellStyle name="_ШАБЛОН_2010" xfId="16" xr:uid="{00000000-0005-0000-0000-000006000000}"/>
    <cellStyle name="=C:\WINNT35\SYSTEM32\COMMAND.COM" xfId="17" xr:uid="{00000000-0005-0000-0000-000007000000}"/>
    <cellStyle name="20% - Accent1" xfId="18" xr:uid="{00000000-0005-0000-0000-000008000000}"/>
    <cellStyle name="20% - Accent2" xfId="19" xr:uid="{00000000-0005-0000-0000-000009000000}"/>
    <cellStyle name="20% - Accent3" xfId="20" xr:uid="{00000000-0005-0000-0000-00000A000000}"/>
    <cellStyle name="20% - Accent4" xfId="21" xr:uid="{00000000-0005-0000-0000-00000B000000}"/>
    <cellStyle name="20% - Accent5" xfId="22" xr:uid="{00000000-0005-0000-0000-00000C000000}"/>
    <cellStyle name="20% - Accent6" xfId="23" xr:uid="{00000000-0005-0000-0000-00000D000000}"/>
    <cellStyle name="20% - Акцент1 2" xfId="25" xr:uid="{00000000-0005-0000-0000-00000E000000}"/>
    <cellStyle name="20% - Акцент1 3" xfId="24" xr:uid="{00000000-0005-0000-0000-00000F000000}"/>
    <cellStyle name="20% - Акцент2 2" xfId="27" xr:uid="{00000000-0005-0000-0000-000010000000}"/>
    <cellStyle name="20% - Акцент2 3" xfId="26" xr:uid="{00000000-0005-0000-0000-000011000000}"/>
    <cellStyle name="20% - Акцент3 2" xfId="29" xr:uid="{00000000-0005-0000-0000-000012000000}"/>
    <cellStyle name="20% - Акцент3 3" xfId="28" xr:uid="{00000000-0005-0000-0000-000013000000}"/>
    <cellStyle name="20% - Акцент4 2" xfId="31" xr:uid="{00000000-0005-0000-0000-000014000000}"/>
    <cellStyle name="20% - Акцент4 3" xfId="30" xr:uid="{00000000-0005-0000-0000-000015000000}"/>
    <cellStyle name="20% - Акцент5 2" xfId="33" xr:uid="{00000000-0005-0000-0000-000016000000}"/>
    <cellStyle name="20% - Акцент5 3" xfId="32" xr:uid="{00000000-0005-0000-0000-000017000000}"/>
    <cellStyle name="20% - Акцент6 2" xfId="35" xr:uid="{00000000-0005-0000-0000-000018000000}"/>
    <cellStyle name="20% - Акцент6 3" xfId="34" xr:uid="{00000000-0005-0000-0000-000019000000}"/>
    <cellStyle name="40% - Accent1" xfId="36" xr:uid="{00000000-0005-0000-0000-00001A000000}"/>
    <cellStyle name="40% - Accent2" xfId="37" xr:uid="{00000000-0005-0000-0000-00001B000000}"/>
    <cellStyle name="40% - Accent3" xfId="38" xr:uid="{00000000-0005-0000-0000-00001C000000}"/>
    <cellStyle name="40% - Accent4" xfId="39" xr:uid="{00000000-0005-0000-0000-00001D000000}"/>
    <cellStyle name="40% - Accent5" xfId="40" xr:uid="{00000000-0005-0000-0000-00001E000000}"/>
    <cellStyle name="40% - Accent6" xfId="41" xr:uid="{00000000-0005-0000-0000-00001F000000}"/>
    <cellStyle name="40% - Акцент1 2" xfId="43" xr:uid="{00000000-0005-0000-0000-000020000000}"/>
    <cellStyle name="40% - Акцент1 3" xfId="42" xr:uid="{00000000-0005-0000-0000-000021000000}"/>
    <cellStyle name="40% - Акцент2 2" xfId="45" xr:uid="{00000000-0005-0000-0000-000022000000}"/>
    <cellStyle name="40% - Акцент2 3" xfId="44" xr:uid="{00000000-0005-0000-0000-000023000000}"/>
    <cellStyle name="40% - Акцент3 2" xfId="47" xr:uid="{00000000-0005-0000-0000-000024000000}"/>
    <cellStyle name="40% - Акцент3 3" xfId="46" xr:uid="{00000000-0005-0000-0000-000025000000}"/>
    <cellStyle name="40% - Акцент4 2" xfId="49" xr:uid="{00000000-0005-0000-0000-000026000000}"/>
    <cellStyle name="40% - Акцент4 3" xfId="48" xr:uid="{00000000-0005-0000-0000-000027000000}"/>
    <cellStyle name="40% - Акцент5 2" xfId="51" xr:uid="{00000000-0005-0000-0000-000028000000}"/>
    <cellStyle name="40% - Акцент5 3" xfId="50" xr:uid="{00000000-0005-0000-0000-000029000000}"/>
    <cellStyle name="40% - Акцент6 2" xfId="53" xr:uid="{00000000-0005-0000-0000-00002A000000}"/>
    <cellStyle name="40% - Акцент6 3" xfId="52" xr:uid="{00000000-0005-0000-0000-00002B000000}"/>
    <cellStyle name="60% - Accent1" xfId="54" xr:uid="{00000000-0005-0000-0000-00002C000000}"/>
    <cellStyle name="60% - Accent2" xfId="55" xr:uid="{00000000-0005-0000-0000-00002D000000}"/>
    <cellStyle name="60% - Accent3" xfId="56" xr:uid="{00000000-0005-0000-0000-00002E000000}"/>
    <cellStyle name="60% - Accent4" xfId="57" xr:uid="{00000000-0005-0000-0000-00002F000000}"/>
    <cellStyle name="60% - Accent5" xfId="58" xr:uid="{00000000-0005-0000-0000-000030000000}"/>
    <cellStyle name="60% - Accent6" xfId="59" xr:uid="{00000000-0005-0000-0000-000031000000}"/>
    <cellStyle name="60% - Акцент1 2" xfId="61" xr:uid="{00000000-0005-0000-0000-000032000000}"/>
    <cellStyle name="60% - Акцент1 3" xfId="60" xr:uid="{00000000-0005-0000-0000-000033000000}"/>
    <cellStyle name="60% - Акцент2 2" xfId="63" xr:uid="{00000000-0005-0000-0000-000034000000}"/>
    <cellStyle name="60% - Акцент2 3" xfId="62" xr:uid="{00000000-0005-0000-0000-000035000000}"/>
    <cellStyle name="60% - Акцент3 2" xfId="65" xr:uid="{00000000-0005-0000-0000-000036000000}"/>
    <cellStyle name="60% - Акцент3 3" xfId="64" xr:uid="{00000000-0005-0000-0000-000037000000}"/>
    <cellStyle name="60% - Акцент4 2" xfId="67" xr:uid="{00000000-0005-0000-0000-000038000000}"/>
    <cellStyle name="60% - Акцент4 3" xfId="66" xr:uid="{00000000-0005-0000-0000-000039000000}"/>
    <cellStyle name="60% - Акцент5 2" xfId="69" xr:uid="{00000000-0005-0000-0000-00003A000000}"/>
    <cellStyle name="60% - Акцент5 3" xfId="68" xr:uid="{00000000-0005-0000-0000-00003B000000}"/>
    <cellStyle name="60% - Акцент6 2" xfId="71" xr:uid="{00000000-0005-0000-0000-00003C000000}"/>
    <cellStyle name="60% - Акцент6 3" xfId="70" xr:uid="{00000000-0005-0000-0000-00003D000000}"/>
    <cellStyle name="Accent1" xfId="72" xr:uid="{00000000-0005-0000-0000-00003E000000}"/>
    <cellStyle name="Accent2" xfId="73" xr:uid="{00000000-0005-0000-0000-00003F000000}"/>
    <cellStyle name="Accent3" xfId="74" xr:uid="{00000000-0005-0000-0000-000040000000}"/>
    <cellStyle name="Accent4" xfId="75" xr:uid="{00000000-0005-0000-0000-000041000000}"/>
    <cellStyle name="Accent5" xfId="76" xr:uid="{00000000-0005-0000-0000-000042000000}"/>
    <cellStyle name="Accent6" xfId="77" xr:uid="{00000000-0005-0000-0000-000043000000}"/>
    <cellStyle name="Bad" xfId="78" xr:uid="{00000000-0005-0000-0000-000044000000}"/>
    <cellStyle name="Calculation" xfId="79" xr:uid="{00000000-0005-0000-0000-000045000000}"/>
    <cellStyle name="Check Cell" xfId="80" xr:uid="{00000000-0005-0000-0000-000046000000}"/>
    <cellStyle name="Comma" xfId="192" xr:uid="{00000000-0005-0000-0000-000047000000}"/>
    <cellStyle name="Comma [0]_Sheet1 (2)" xfId="81" xr:uid="{00000000-0005-0000-0000-000048000000}"/>
    <cellStyle name="Comma 2" xfId="213" xr:uid="{5FAF9EE1-69D8-40CE-8989-731ED6C1D348}"/>
    <cellStyle name="Comma 2 2" xfId="230" xr:uid="{95306591-E82E-42D8-AF7E-E94479A04101}"/>
    <cellStyle name="Comma 3" xfId="216" xr:uid="{F69B3B0A-BABB-4B67-BBA9-0559B0A59BB4}"/>
    <cellStyle name="Comma 3 2" xfId="233" xr:uid="{8E2C01B2-E42A-4851-A5A2-9A52837582D1}"/>
    <cellStyle name="Comma 4" xfId="209" xr:uid="{5FA141A1-29D5-4BE7-BBFF-33C836D439C2}"/>
    <cellStyle name="Comma 4 2" xfId="239" xr:uid="{5BD44D53-0D3D-459F-8AEB-F6646A489554}"/>
    <cellStyle name="Comma 5" xfId="206" xr:uid="{8C45C60B-8471-4AE4-A30D-B48B852F6091}"/>
    <cellStyle name="Comma 6" xfId="222" xr:uid="{3B118058-471B-4297-B5CE-85F30D8D09B5}"/>
    <cellStyle name="Comma 7" xfId="203" xr:uid="{A320A1C0-9F9B-4C9C-BEAC-C68CBD70279B}"/>
    <cellStyle name="Comma 8" xfId="242" xr:uid="{EFDFD29C-F119-4BD4-9BAF-135383696192}"/>
    <cellStyle name="Comma_Sheet1 (2)" xfId="82" xr:uid="{00000000-0005-0000-0000-000049000000}"/>
    <cellStyle name="Currency [0]_Sheet1 (2)" xfId="83" xr:uid="{00000000-0005-0000-0000-00004A000000}"/>
    <cellStyle name="Currency_Sheet1 (2)" xfId="84" xr:uid="{00000000-0005-0000-0000-00004B000000}"/>
    <cellStyle name="Explanatory Text" xfId="85" xr:uid="{00000000-0005-0000-0000-00004C000000}"/>
    <cellStyle name="Good" xfId="86" xr:uid="{00000000-0005-0000-0000-00004D000000}"/>
    <cellStyle name="Heading 1" xfId="87" xr:uid="{00000000-0005-0000-0000-00004E000000}"/>
    <cellStyle name="Heading 2" xfId="88" xr:uid="{00000000-0005-0000-0000-00004F000000}"/>
    <cellStyle name="Heading 3" xfId="89" xr:uid="{00000000-0005-0000-0000-000050000000}"/>
    <cellStyle name="Heading 4" xfId="90" xr:uid="{00000000-0005-0000-0000-000051000000}"/>
    <cellStyle name="Input" xfId="91" xr:uid="{00000000-0005-0000-0000-000052000000}"/>
    <cellStyle name="Linked Cell" xfId="92" xr:uid="{00000000-0005-0000-0000-000053000000}"/>
    <cellStyle name="Neutral" xfId="93" xr:uid="{00000000-0005-0000-0000-000054000000}"/>
    <cellStyle name="Normal 2 3" xfId="189" xr:uid="{00000000-0005-0000-0000-000055000000}"/>
    <cellStyle name="Normal_·········· ········· ·········· ·· ·· 9.06.2001" xfId="94" xr:uid="{00000000-0005-0000-0000-000056000000}"/>
    <cellStyle name="Note" xfId="95" xr:uid="{00000000-0005-0000-0000-000057000000}"/>
    <cellStyle name="Note 2" xfId="96" xr:uid="{00000000-0005-0000-0000-000058000000}"/>
    <cellStyle name="Output" xfId="97" xr:uid="{00000000-0005-0000-0000-000059000000}"/>
    <cellStyle name="S1" xfId="98" xr:uid="{00000000-0005-0000-0000-00005A000000}"/>
    <cellStyle name="Title" xfId="99" xr:uid="{00000000-0005-0000-0000-00005B000000}"/>
    <cellStyle name="Total" xfId="100" xr:uid="{00000000-0005-0000-0000-00005C000000}"/>
    <cellStyle name="Warning Text" xfId="101" xr:uid="{00000000-0005-0000-0000-00005D000000}"/>
    <cellStyle name="Акцент1 2" xfId="103" xr:uid="{00000000-0005-0000-0000-00005E000000}"/>
    <cellStyle name="Акцент1 3" xfId="102" xr:uid="{00000000-0005-0000-0000-00005F000000}"/>
    <cellStyle name="Акцент2 2" xfId="105" xr:uid="{00000000-0005-0000-0000-000060000000}"/>
    <cellStyle name="Акцент2 3" xfId="104" xr:uid="{00000000-0005-0000-0000-000061000000}"/>
    <cellStyle name="Акцент3 2" xfId="107" xr:uid="{00000000-0005-0000-0000-000062000000}"/>
    <cellStyle name="Акцент3 3" xfId="106" xr:uid="{00000000-0005-0000-0000-000063000000}"/>
    <cellStyle name="Акцент4 2" xfId="109" xr:uid="{00000000-0005-0000-0000-000064000000}"/>
    <cellStyle name="Акцент4 3" xfId="108" xr:uid="{00000000-0005-0000-0000-000065000000}"/>
    <cellStyle name="Акцент5 2" xfId="111" xr:uid="{00000000-0005-0000-0000-000066000000}"/>
    <cellStyle name="Акцент5 3" xfId="110" xr:uid="{00000000-0005-0000-0000-000067000000}"/>
    <cellStyle name="Акцент6 2" xfId="113" xr:uid="{00000000-0005-0000-0000-000068000000}"/>
    <cellStyle name="Акцент6 3" xfId="112" xr:uid="{00000000-0005-0000-0000-000069000000}"/>
    <cellStyle name="Ввод  2" xfId="115" xr:uid="{00000000-0005-0000-0000-00006A000000}"/>
    <cellStyle name="Ввод  3" xfId="114" xr:uid="{00000000-0005-0000-0000-00006B000000}"/>
    <cellStyle name="Вывод 2" xfId="117" xr:uid="{00000000-0005-0000-0000-00006C000000}"/>
    <cellStyle name="Вывод 3" xfId="116" xr:uid="{00000000-0005-0000-0000-00006D000000}"/>
    <cellStyle name="Вычисление 2" xfId="119" xr:uid="{00000000-0005-0000-0000-00006E000000}"/>
    <cellStyle name="Вычисление 3" xfId="118" xr:uid="{00000000-0005-0000-0000-00006F000000}"/>
    <cellStyle name="Заголовок 1 2" xfId="121" xr:uid="{00000000-0005-0000-0000-000070000000}"/>
    <cellStyle name="Заголовок 1 3" xfId="120" xr:uid="{00000000-0005-0000-0000-000071000000}"/>
    <cellStyle name="Заголовок 2 2" xfId="123" xr:uid="{00000000-0005-0000-0000-000072000000}"/>
    <cellStyle name="Заголовок 2 3" xfId="122" xr:uid="{00000000-0005-0000-0000-000073000000}"/>
    <cellStyle name="Заголовок 3 2" xfId="125" xr:uid="{00000000-0005-0000-0000-000074000000}"/>
    <cellStyle name="Заголовок 3 3" xfId="124" xr:uid="{00000000-0005-0000-0000-000075000000}"/>
    <cellStyle name="Заголовок 4 2" xfId="127" xr:uid="{00000000-0005-0000-0000-000076000000}"/>
    <cellStyle name="Заголовок 4 3" xfId="126" xr:uid="{00000000-0005-0000-0000-000077000000}"/>
    <cellStyle name="Итог 2" xfId="129" xr:uid="{00000000-0005-0000-0000-000078000000}"/>
    <cellStyle name="Итог 3" xfId="128" xr:uid="{00000000-0005-0000-0000-000079000000}"/>
    <cellStyle name="Контрольная ячейка 2" xfId="131" xr:uid="{00000000-0005-0000-0000-00007A000000}"/>
    <cellStyle name="Контрольная ячейка 3" xfId="130" xr:uid="{00000000-0005-0000-0000-00007B000000}"/>
    <cellStyle name="Название 2" xfId="133" xr:uid="{00000000-0005-0000-0000-00007C000000}"/>
    <cellStyle name="Название 3" xfId="132" xr:uid="{00000000-0005-0000-0000-00007D000000}"/>
    <cellStyle name="Нейтральный 2" xfId="135" xr:uid="{00000000-0005-0000-0000-00007E000000}"/>
    <cellStyle name="Нейтральный 3" xfId="134" xr:uid="{00000000-0005-0000-0000-00007F000000}"/>
    <cellStyle name="Обычный" xfId="0" builtinId="0"/>
    <cellStyle name="Обычный [0,0]" xfId="191" xr:uid="{00000000-0005-0000-0000-000081000000}"/>
    <cellStyle name="Обычный 10" xfId="7" xr:uid="{00000000-0005-0000-0000-000082000000}"/>
    <cellStyle name="Обычный 10 2" xfId="136" xr:uid="{00000000-0005-0000-0000-000083000000}"/>
    <cellStyle name="Обычный 10_стоимость лота" xfId="137" xr:uid="{00000000-0005-0000-0000-000084000000}"/>
    <cellStyle name="Обычный 11" xfId="5" xr:uid="{00000000-0005-0000-0000-000085000000}"/>
    <cellStyle name="Обычный 11 2" xfId="188" xr:uid="{00000000-0005-0000-0000-000086000000}"/>
    <cellStyle name="Обычный 12" xfId="193" xr:uid="{AB8D763C-45FD-4B0B-B6C8-E508C730E302}"/>
    <cellStyle name="Обычный 12 2" xfId="197" xr:uid="{754AEF83-5379-43F1-8039-2AF90C99642F}"/>
    <cellStyle name="Обычный 12 3" xfId="214" xr:uid="{7344655E-509A-44FD-A723-EAFD22E41CED}"/>
    <cellStyle name="Обычный 12 3 2" xfId="231" xr:uid="{AFF406B4-E80B-477C-86AB-6BDFB6D8CC38}"/>
    <cellStyle name="Обычный 12 4" xfId="240" xr:uid="{0C813640-448D-4969-A21A-6E5DC11A8BD1}"/>
    <cellStyle name="Обычный 12 5" xfId="223" xr:uid="{051BCF29-3D9B-4E8E-AF59-C5CE8430588E}"/>
    <cellStyle name="Обычный 12 6" xfId="204" xr:uid="{9C515505-4CC5-4DD4-BA1E-16D59CC6C8F9}"/>
    <cellStyle name="Обычный 14" xfId="195" xr:uid="{78AC9368-C576-4CE4-A8CC-6485352A8475}"/>
    <cellStyle name="Обычный 15" xfId="196" xr:uid="{B59BD153-C5AE-4CAC-BE3C-0F365FCE5A4F}"/>
    <cellStyle name="Обычный 16" xfId="194" xr:uid="{A9F6C157-3B9C-429E-A2AE-1758C3064AD4}"/>
    <cellStyle name="Обычный 173" xfId="138" xr:uid="{00000000-0005-0000-0000-000087000000}"/>
    <cellStyle name="Обычный 174" xfId="139" xr:uid="{00000000-0005-0000-0000-000088000000}"/>
    <cellStyle name="Обычный 2" xfId="1" xr:uid="{00000000-0005-0000-0000-000089000000}"/>
    <cellStyle name="Обычный 2 2" xfId="6" xr:uid="{00000000-0005-0000-0000-00008A000000}"/>
    <cellStyle name="Обычный 2 2 2" xfId="141" xr:uid="{00000000-0005-0000-0000-00008B000000}"/>
    <cellStyle name="Обычный 2 2 2 2" xfId="142" xr:uid="{00000000-0005-0000-0000-00008C000000}"/>
    <cellStyle name="Обычный 2 2 2 2 2" xfId="4" xr:uid="{00000000-0005-0000-0000-00008D000000}"/>
    <cellStyle name="Обычный 2 2 3" xfId="185" xr:uid="{00000000-0005-0000-0000-00008E000000}"/>
    <cellStyle name="Обычный 2 2_стоимость лота" xfId="143" xr:uid="{00000000-0005-0000-0000-00008F000000}"/>
    <cellStyle name="Обычный 2 3" xfId="144" xr:uid="{00000000-0005-0000-0000-000090000000}"/>
    <cellStyle name="Обычный 2 3 2" xfId="145" xr:uid="{00000000-0005-0000-0000-000091000000}"/>
    <cellStyle name="Обычный 2 3 3" xfId="184" xr:uid="{00000000-0005-0000-0000-000092000000}"/>
    <cellStyle name="Обычный 2 4" xfId="146" xr:uid="{00000000-0005-0000-0000-000093000000}"/>
    <cellStyle name="Обычный 2 5" xfId="147" xr:uid="{00000000-0005-0000-0000-000094000000}"/>
    <cellStyle name="Обычный 2 6" xfId="148" xr:uid="{00000000-0005-0000-0000-000095000000}"/>
    <cellStyle name="Обычный 2 7" xfId="140" xr:uid="{00000000-0005-0000-0000-000096000000}"/>
    <cellStyle name="Обычный 2 8" xfId="9" xr:uid="{00000000-0005-0000-0000-000097000000}"/>
    <cellStyle name="Обычный 2_ННГГФ реестр февраль крс" xfId="149" xr:uid="{00000000-0005-0000-0000-000098000000}"/>
    <cellStyle name="Обычный 3" xfId="150" xr:uid="{00000000-0005-0000-0000-000099000000}"/>
    <cellStyle name="Обычный 3 2" xfId="205" xr:uid="{FAA440AA-BEDC-47AA-8433-CE82A0010023}"/>
    <cellStyle name="Обычный 3 2 2" xfId="215" xr:uid="{8455BCE8-86CF-4141-B6B7-04E87D0AD963}"/>
    <cellStyle name="Обычный 3 2 2 2" xfId="232" xr:uid="{F1892AD9-5425-4806-A890-0674E5E8B7FA}"/>
    <cellStyle name="Обычный 3 2 3" xfId="241" xr:uid="{28F18D4B-4865-4C1B-B81D-10F5719C0B69}"/>
    <cellStyle name="Обычный 3 2 4" xfId="224" xr:uid="{512A2DF7-5461-4C0E-9245-B66FB2F5E0DC}"/>
    <cellStyle name="Обычный 4" xfId="8" xr:uid="{00000000-0005-0000-0000-00009A000000}"/>
    <cellStyle name="Обычный 4 2" xfId="151" xr:uid="{00000000-0005-0000-0000-00009B000000}"/>
    <cellStyle name="Обычный 4 2 2" xfId="186" xr:uid="{00000000-0005-0000-0000-00009C000000}"/>
    <cellStyle name="Обычный 4 2 2 2" xfId="210" xr:uid="{7575CDC5-F514-4EA6-93E0-8B7382B049AE}"/>
    <cellStyle name="Обычный 4 2 2 2 2" xfId="227" xr:uid="{46DFF6A3-5CE8-4FC6-AF84-1348003D3CA2}"/>
    <cellStyle name="Обычный 4 2 2 3" xfId="236" xr:uid="{D0CB063B-15C2-4D9E-BFD7-5AB1365BAF00}"/>
    <cellStyle name="Обычный 4 2 2 4" xfId="219" xr:uid="{42288EFF-CBEF-4345-9078-C40DB6D64FD2}"/>
    <cellStyle name="Обычный 4 2 2 5" xfId="200" xr:uid="{692C6EA4-9A74-4740-B1FA-328E165EB029}"/>
    <cellStyle name="Обычный 4 2 3" xfId="207" xr:uid="{DB024EC9-B468-435A-8F2C-F7ED7E4AFBEB}"/>
    <cellStyle name="Обычный 4 2 3 2" xfId="225" xr:uid="{C90916DF-7BE9-487D-98BE-D9CB1AF33AD2}"/>
    <cellStyle name="Обычный 4 2 4" xfId="234" xr:uid="{84FA24D7-616C-4F38-8E51-1B7A69E0C9F4}"/>
    <cellStyle name="Обычный 4 2 5" xfId="217" xr:uid="{19D0D300-5C9A-4990-AFC5-76757119B8BF}"/>
    <cellStyle name="Обычный 4 2 6" xfId="198" xr:uid="{4955F794-4B8D-4865-BD91-0C3FFA5206F2}"/>
    <cellStyle name="Обычный 4 3" xfId="152" xr:uid="{00000000-0005-0000-0000-00009D000000}"/>
    <cellStyle name="Обычный 4 3 2" xfId="187" xr:uid="{00000000-0005-0000-0000-00009E000000}"/>
    <cellStyle name="Обычный 4 3 2 2" xfId="211" xr:uid="{2B170BFF-8851-4AD8-A612-37FC9F5E71DC}"/>
    <cellStyle name="Обычный 4 3 2 2 2" xfId="228" xr:uid="{054E2E57-000E-4523-9AA1-F05F6F51A36C}"/>
    <cellStyle name="Обычный 4 3 2 3" xfId="237" xr:uid="{4FA3A72D-88DD-47E4-BACD-53619E95762C}"/>
    <cellStyle name="Обычный 4 3 2 4" xfId="220" xr:uid="{698B2215-B043-4F9C-86F1-570AE80BDE77}"/>
    <cellStyle name="Обычный 4 3 2 5" xfId="201" xr:uid="{587C9213-346F-4A2A-9085-074D0D077402}"/>
    <cellStyle name="Обычный 4 3 3" xfId="208" xr:uid="{6C63AF97-FD76-40B3-84EC-F25F0CBA2531}"/>
    <cellStyle name="Обычный 4 3 3 2" xfId="226" xr:uid="{FB7E570E-7E2F-41B3-B283-079CA7F927B4}"/>
    <cellStyle name="Обычный 4 3 4" xfId="235" xr:uid="{EF759159-E28F-4AAA-A836-B6986951798F}"/>
    <cellStyle name="Обычный 4 3 5" xfId="218" xr:uid="{EC622E06-161F-4911-A35C-C8973E2476CF}"/>
    <cellStyle name="Обычный 4 3 6" xfId="199" xr:uid="{5017A356-F12F-4DE2-BD74-9754EC267363}"/>
    <cellStyle name="Обычный 5" xfId="153" xr:uid="{00000000-0005-0000-0000-00009F000000}"/>
    <cellStyle name="Обычный 6" xfId="154" xr:uid="{00000000-0005-0000-0000-0000A0000000}"/>
    <cellStyle name="Обычный 7" xfId="155" xr:uid="{00000000-0005-0000-0000-0000A1000000}"/>
    <cellStyle name="Обычный 8" xfId="156" xr:uid="{00000000-0005-0000-0000-0000A2000000}"/>
    <cellStyle name="Обычный 9" xfId="157" xr:uid="{00000000-0005-0000-0000-0000A3000000}"/>
    <cellStyle name="Обычный 9 2" xfId="190" xr:uid="{00000000-0005-0000-0000-0000A4000000}"/>
    <cellStyle name="Обычный 9 2 2" xfId="212" xr:uid="{1BC0078B-1112-47B1-9656-61461E6024F7}"/>
    <cellStyle name="Обычный 9 2 2 2" xfId="229" xr:uid="{0C59E528-6981-4DCD-9E88-E64E5C37F187}"/>
    <cellStyle name="Обычный 9 2 3" xfId="238" xr:uid="{7FC0CF02-B54C-4BF5-8154-F89CED690A04}"/>
    <cellStyle name="Обычный 9 2 4" xfId="221" xr:uid="{B6194B10-A4EF-4FEB-8CE9-E79B05E31A0F}"/>
    <cellStyle name="Обычный 9 2 5" xfId="202" xr:uid="{D22108EA-6D6B-4E59-AA8A-61DFAF0EE185}"/>
    <cellStyle name="Плохой 2" xfId="159" xr:uid="{00000000-0005-0000-0000-0000A5000000}"/>
    <cellStyle name="Плохой 3" xfId="158" xr:uid="{00000000-0005-0000-0000-0000A6000000}"/>
    <cellStyle name="Пояснение 2" xfId="161" xr:uid="{00000000-0005-0000-0000-0000A7000000}"/>
    <cellStyle name="Пояснение 3" xfId="160" xr:uid="{00000000-0005-0000-0000-0000A8000000}"/>
    <cellStyle name="Примечание 2" xfId="163" xr:uid="{00000000-0005-0000-0000-0000A9000000}"/>
    <cellStyle name="Примечание 2 2" xfId="164" xr:uid="{00000000-0005-0000-0000-0000AA000000}"/>
    <cellStyle name="Примечание 3" xfId="165" xr:uid="{00000000-0005-0000-0000-0000AB000000}"/>
    <cellStyle name="Примечание 4" xfId="162" xr:uid="{00000000-0005-0000-0000-0000AC000000}"/>
    <cellStyle name="Процентный 2" xfId="166" xr:uid="{00000000-0005-0000-0000-0000AD000000}"/>
    <cellStyle name="Процентный 3" xfId="167" xr:uid="{00000000-0005-0000-0000-0000AE000000}"/>
    <cellStyle name="Связанная ячейка 2" xfId="169" xr:uid="{00000000-0005-0000-0000-0000AF000000}"/>
    <cellStyle name="Связанная ячейка 3" xfId="168" xr:uid="{00000000-0005-0000-0000-0000B0000000}"/>
    <cellStyle name="Стиль 1" xfId="2" xr:uid="{00000000-0005-0000-0000-0000B1000000}"/>
    <cellStyle name="Стиль 1 2" xfId="171" xr:uid="{00000000-0005-0000-0000-0000B2000000}"/>
    <cellStyle name="Стиль 1 2 2" xfId="3" xr:uid="{00000000-0005-0000-0000-0000B3000000}"/>
    <cellStyle name="Стиль 1 3" xfId="170" xr:uid="{00000000-0005-0000-0000-0000B4000000}"/>
    <cellStyle name="Текст предупреждения 2" xfId="173" xr:uid="{00000000-0005-0000-0000-0000B5000000}"/>
    <cellStyle name="Текст предупреждения 3" xfId="172" xr:uid="{00000000-0005-0000-0000-0000B6000000}"/>
    <cellStyle name="то" xfId="174" xr:uid="{00000000-0005-0000-0000-0000B7000000}"/>
    <cellStyle name="Финансовый 2" xfId="175" xr:uid="{00000000-0005-0000-0000-0000B8000000}"/>
    <cellStyle name="Финансовый 2 2" xfId="176" xr:uid="{00000000-0005-0000-0000-0000B9000000}"/>
    <cellStyle name="Финансовый 3" xfId="177" xr:uid="{00000000-0005-0000-0000-0000BA000000}"/>
    <cellStyle name="Финансовый 3 2" xfId="178" xr:uid="{00000000-0005-0000-0000-0000BB000000}"/>
    <cellStyle name="Финансовый 4" xfId="179" xr:uid="{00000000-0005-0000-0000-0000BC000000}"/>
    <cellStyle name="Финансовый 5" xfId="180" xr:uid="{00000000-0005-0000-0000-0000BD000000}"/>
    <cellStyle name="Финансовый 6" xfId="181" xr:uid="{00000000-0005-0000-0000-0000BE000000}"/>
    <cellStyle name="Хороший 2" xfId="183" xr:uid="{00000000-0005-0000-0000-0000BF000000}"/>
    <cellStyle name="Хороший 3" xfId="182" xr:uid="{00000000-0005-0000-0000-0000C0000000}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13D02-9763-4863-81BE-603FA7B5D2B0}">
  <dimension ref="A1:C19"/>
  <sheetViews>
    <sheetView workbookViewId="0">
      <selection activeCell="E28" sqref="E28"/>
    </sheetView>
  </sheetViews>
  <sheetFormatPr defaultRowHeight="12.75"/>
  <cols>
    <col min="1" max="1" width="63.140625" customWidth="1"/>
    <col min="2" max="3" width="16" customWidth="1"/>
  </cols>
  <sheetData>
    <row r="1" spans="1:3" ht="32.25" thickBot="1">
      <c r="A1" s="193" t="s">
        <v>436</v>
      </c>
      <c r="B1" s="192" t="s">
        <v>185</v>
      </c>
      <c r="C1" s="192" t="s">
        <v>435</v>
      </c>
    </row>
    <row r="2" spans="1:3" ht="15.75">
      <c r="A2" s="194" t="s">
        <v>283</v>
      </c>
      <c r="B2" s="312">
        <f>'1. Операции ООО "ГПС"'!D21</f>
        <v>19</v>
      </c>
      <c r="C2" s="195">
        <f>'1. Операции ООО "ГПС"'!E21</f>
        <v>0</v>
      </c>
    </row>
    <row r="3" spans="1:3" ht="15.75">
      <c r="A3" s="196" t="s">
        <v>184</v>
      </c>
      <c r="B3" s="313"/>
      <c r="C3" s="197">
        <f>C2*0.2</f>
        <v>0</v>
      </c>
    </row>
    <row r="4" spans="1:3" ht="16.5" thickBot="1">
      <c r="A4" s="198" t="s">
        <v>284</v>
      </c>
      <c r="B4" s="314"/>
      <c r="C4" s="199">
        <f>C2+C3</f>
        <v>0</v>
      </c>
    </row>
    <row r="5" spans="1:3" ht="15.75">
      <c r="A5" s="194" t="s">
        <v>532</v>
      </c>
      <c r="B5" s="309">
        <f>'1. Операции ООО "СТМ"'!F134</f>
        <v>168</v>
      </c>
      <c r="C5" s="200">
        <f>'1. Операции ООО "СТМ"'!G134</f>
        <v>0</v>
      </c>
    </row>
    <row r="6" spans="1:3" ht="15.75">
      <c r="A6" s="196" t="s">
        <v>184</v>
      </c>
      <c r="B6" s="310"/>
      <c r="C6" s="201">
        <f>C5*0.2</f>
        <v>0</v>
      </c>
    </row>
    <row r="7" spans="1:3" ht="16.5" thickBot="1">
      <c r="A7" s="198" t="s">
        <v>533</v>
      </c>
      <c r="B7" s="311"/>
      <c r="C7" s="202">
        <f>C5+C6</f>
        <v>0</v>
      </c>
    </row>
    <row r="8" spans="1:3" ht="15.75">
      <c r="A8" s="203" t="s">
        <v>432</v>
      </c>
      <c r="B8" s="306">
        <f>'1. Операции ООО "СИН"'!F13</f>
        <v>1</v>
      </c>
      <c r="C8" s="200">
        <f>'1. Операции ООО "СИН"'!G13</f>
        <v>0</v>
      </c>
    </row>
    <row r="9" spans="1:3" ht="15.75">
      <c r="A9" s="204" t="s">
        <v>184</v>
      </c>
      <c r="B9" s="307"/>
      <c r="C9" s="201">
        <f>C8*0.2</f>
        <v>0</v>
      </c>
    </row>
    <row r="10" spans="1:3" ht="16.5" thickBot="1">
      <c r="A10" s="205" t="s">
        <v>433</v>
      </c>
      <c r="B10" s="308"/>
      <c r="C10" s="202">
        <f>C8+C9</f>
        <v>0</v>
      </c>
    </row>
    <row r="11" spans="1:3" ht="15.75">
      <c r="A11" s="206" t="s">
        <v>525</v>
      </c>
      <c r="B11" s="309">
        <f>'1. Операции АО "ПРН"'!D20</f>
        <v>2</v>
      </c>
      <c r="C11" s="200">
        <f>'1. Операции АО "ПРН"'!E20</f>
        <v>0</v>
      </c>
    </row>
    <row r="12" spans="1:3" ht="15.75">
      <c r="A12" s="207" t="s">
        <v>184</v>
      </c>
      <c r="B12" s="310"/>
      <c r="C12" s="201">
        <f>C11*0.2</f>
        <v>0</v>
      </c>
    </row>
    <row r="13" spans="1:3" ht="16.5" thickBot="1">
      <c r="A13" s="208" t="s">
        <v>535</v>
      </c>
      <c r="B13" s="311"/>
      <c r="C13" s="202">
        <f>C11+C12</f>
        <v>0</v>
      </c>
    </row>
    <row r="14" spans="1:3" ht="15.75">
      <c r="A14" s="206" t="s">
        <v>429</v>
      </c>
      <c r="B14" s="309">
        <f>'1. Операции ООО "ОГТ" '!D22</f>
        <v>30</v>
      </c>
      <c r="C14" s="200">
        <f>'1. Операции ООО "ОГТ" '!E22</f>
        <v>0</v>
      </c>
    </row>
    <row r="15" spans="1:3" ht="15.75">
      <c r="A15" s="207" t="s">
        <v>184</v>
      </c>
      <c r="B15" s="310"/>
      <c r="C15" s="201">
        <f>C14*0.2</f>
        <v>0</v>
      </c>
    </row>
    <row r="16" spans="1:3" ht="16.5" thickBot="1">
      <c r="A16" s="208" t="s">
        <v>430</v>
      </c>
      <c r="B16" s="311"/>
      <c r="C16" s="202">
        <f>C14+C15</f>
        <v>0</v>
      </c>
    </row>
    <row r="17" spans="1:3" ht="15.75">
      <c r="A17" s="209" t="s">
        <v>437</v>
      </c>
      <c r="B17" s="303">
        <f>B2+B5+B8+B11</f>
        <v>190</v>
      </c>
      <c r="C17" s="210">
        <f>C2+C5+C8+C11+C14</f>
        <v>0</v>
      </c>
    </row>
    <row r="18" spans="1:3" ht="15.75">
      <c r="A18" s="211" t="s">
        <v>184</v>
      </c>
      <c r="B18" s="304"/>
      <c r="C18" s="212">
        <f>C17*0.2</f>
        <v>0</v>
      </c>
    </row>
    <row r="19" spans="1:3" ht="16.5" thickBot="1">
      <c r="A19" s="213" t="s">
        <v>438</v>
      </c>
      <c r="B19" s="305"/>
      <c r="C19" s="214">
        <f>C17+C18</f>
        <v>0</v>
      </c>
    </row>
  </sheetData>
  <mergeCells count="6">
    <mergeCell ref="B17:B19"/>
    <mergeCell ref="B8:B10"/>
    <mergeCell ref="B11:B13"/>
    <mergeCell ref="B2:B4"/>
    <mergeCell ref="B5:B7"/>
    <mergeCell ref="B14:B1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6"/>
  <sheetViews>
    <sheetView zoomScale="82" zoomScaleNormal="82" workbookViewId="0">
      <selection activeCell="C27" sqref="C27"/>
    </sheetView>
  </sheetViews>
  <sheetFormatPr defaultRowHeight="12.75"/>
  <cols>
    <col min="1" max="1" width="5" customWidth="1"/>
    <col min="2" max="2" width="33.5703125" customWidth="1"/>
    <col min="3" max="3" width="12.140625" customWidth="1"/>
    <col min="4" max="4" width="15.5703125" customWidth="1"/>
    <col min="5" max="5" width="14.140625" customWidth="1"/>
    <col min="6" max="6" width="11.85546875" customWidth="1"/>
    <col min="7" max="8" width="12.85546875" customWidth="1"/>
    <col min="9" max="9" width="12.7109375" customWidth="1"/>
    <col min="10" max="10" width="13.7109375" customWidth="1"/>
  </cols>
  <sheetData>
    <row r="1" spans="1:14" ht="18.75">
      <c r="A1" s="131"/>
      <c r="B1" s="131"/>
      <c r="C1" s="131"/>
      <c r="D1" s="131"/>
      <c r="E1" s="318" t="s">
        <v>452</v>
      </c>
      <c r="F1" s="318"/>
    </row>
    <row r="2" spans="1:14" ht="28.5" customHeight="1">
      <c r="A2" s="354" t="s">
        <v>407</v>
      </c>
      <c r="B2" s="354"/>
      <c r="C2" s="354"/>
      <c r="D2" s="354"/>
      <c r="E2" s="354"/>
      <c r="F2" s="354"/>
    </row>
    <row r="3" spans="1:14" ht="28.5" customHeight="1">
      <c r="A3" s="354"/>
      <c r="B3" s="354"/>
      <c r="C3" s="354"/>
      <c r="D3" s="354"/>
      <c r="E3" s="354"/>
      <c r="F3" s="354"/>
    </row>
    <row r="5" spans="1:14" ht="15.75" customHeight="1">
      <c r="A5" s="424" t="s">
        <v>456</v>
      </c>
      <c r="B5" s="424"/>
      <c r="C5" s="424"/>
      <c r="D5" s="424"/>
      <c r="E5" s="424"/>
      <c r="F5" s="424"/>
    </row>
    <row r="6" spans="1:14">
      <c r="A6" s="30"/>
      <c r="B6" s="13"/>
      <c r="C6" s="13"/>
      <c r="D6" s="13"/>
    </row>
    <row r="7" spans="1:14">
      <c r="A7" s="31"/>
      <c r="B7" s="27"/>
      <c r="C7" s="27"/>
      <c r="D7" s="32" t="s">
        <v>457</v>
      </c>
      <c r="F7" s="7"/>
    </row>
    <row r="8" spans="1:14" ht="57.75" customHeight="1">
      <c r="A8" s="71" t="s">
        <v>14</v>
      </c>
      <c r="B8" s="72" t="s">
        <v>116</v>
      </c>
      <c r="C8" s="72" t="s">
        <v>134</v>
      </c>
      <c r="D8" s="53" t="s">
        <v>167</v>
      </c>
    </row>
    <row r="9" spans="1:14" ht="54" customHeight="1">
      <c r="A9" s="73" t="s">
        <v>217</v>
      </c>
      <c r="B9" s="55" t="s">
        <v>215</v>
      </c>
      <c r="C9" s="55" t="s">
        <v>1</v>
      </c>
      <c r="D9" s="74"/>
      <c r="F9" s="12"/>
    </row>
    <row r="10" spans="1:14" ht="54" customHeight="1">
      <c r="A10" s="73" t="s">
        <v>218</v>
      </c>
      <c r="B10" s="55" t="s">
        <v>216</v>
      </c>
      <c r="C10" s="55" t="s">
        <v>1</v>
      </c>
      <c r="D10" s="74"/>
      <c r="F10" s="12"/>
    </row>
    <row r="13" spans="1:14">
      <c r="B13" s="36" t="s">
        <v>161</v>
      </c>
    </row>
    <row r="14" spans="1:14">
      <c r="A14" s="33"/>
      <c r="F14" s="32" t="s">
        <v>458</v>
      </c>
    </row>
    <row r="15" spans="1:14" ht="25.5" customHeight="1">
      <c r="A15" s="33"/>
      <c r="B15" s="72" t="s">
        <v>494</v>
      </c>
      <c r="C15" s="75">
        <v>60</v>
      </c>
      <c r="D15" s="75">
        <v>73</v>
      </c>
      <c r="E15" s="75">
        <v>89</v>
      </c>
      <c r="F15" s="75">
        <v>102</v>
      </c>
      <c r="G15" s="75">
        <v>114</v>
      </c>
      <c r="H15" s="75">
        <v>127</v>
      </c>
      <c r="I15" s="75">
        <v>140</v>
      </c>
      <c r="J15" s="75">
        <v>146</v>
      </c>
      <c r="K15" s="75">
        <v>168</v>
      </c>
      <c r="L15" s="75">
        <v>178</v>
      </c>
      <c r="M15" s="75">
        <v>245</v>
      </c>
      <c r="N15" s="75">
        <v>324</v>
      </c>
    </row>
    <row r="16" spans="1:14" ht="20.25" customHeight="1">
      <c r="B16" s="77" t="s">
        <v>162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18" customHeight="1">
      <c r="B17" s="77" t="s">
        <v>163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ht="42" customHeight="1">
      <c r="B18" s="77" t="s">
        <v>495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>
      <c r="B19" s="37"/>
      <c r="C19" s="30"/>
      <c r="D19" s="30"/>
      <c r="E19" s="30"/>
      <c r="F19" s="30"/>
      <c r="G19" s="30"/>
      <c r="H19" s="30"/>
      <c r="I19" s="30"/>
      <c r="J19" s="30"/>
    </row>
    <row r="20" spans="1:14">
      <c r="A20" s="35"/>
      <c r="B20" s="35"/>
      <c r="C20" s="34"/>
      <c r="D20" s="34"/>
      <c r="E20" s="34"/>
      <c r="F20" s="34"/>
      <c r="G20" s="34"/>
      <c r="H20" s="34"/>
      <c r="I20" s="34"/>
      <c r="J20" s="34"/>
    </row>
    <row r="21" spans="1:14">
      <c r="B21" s="29"/>
    </row>
    <row r="22" spans="1:14">
      <c r="B22" s="29"/>
    </row>
    <row r="23" spans="1:14">
      <c r="B23" s="36" t="s">
        <v>235</v>
      </c>
    </row>
    <row r="24" spans="1:14">
      <c r="B24" s="29"/>
      <c r="I24" s="32" t="s">
        <v>459</v>
      </c>
    </row>
    <row r="25" spans="1:14" ht="27" customHeight="1">
      <c r="A25" s="33"/>
      <c r="B25" s="72" t="s">
        <v>494</v>
      </c>
      <c r="C25" s="75">
        <v>60</v>
      </c>
      <c r="D25" s="75">
        <v>73</v>
      </c>
      <c r="E25" s="75">
        <v>89</v>
      </c>
      <c r="F25" s="75">
        <v>102</v>
      </c>
      <c r="G25" s="75">
        <v>114</v>
      </c>
      <c r="H25" s="75">
        <v>127</v>
      </c>
      <c r="I25" s="75">
        <v>140</v>
      </c>
      <c r="J25" s="75">
        <v>146</v>
      </c>
      <c r="K25" s="75">
        <v>168</v>
      </c>
      <c r="L25" s="75">
        <v>178</v>
      </c>
      <c r="M25" s="75">
        <v>245</v>
      </c>
      <c r="N25" s="75">
        <v>324</v>
      </c>
    </row>
    <row r="26" spans="1:14" ht="12.75" customHeight="1">
      <c r="B26" s="77" t="s">
        <v>162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  <row r="27" spans="1:14" ht="19.5" customHeight="1">
      <c r="B27" s="77" t="s">
        <v>164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  <row r="28" spans="1:14">
      <c r="B28" s="76" t="s">
        <v>163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</row>
    <row r="29" spans="1:14" ht="26.25" customHeight="1">
      <c r="B29" s="78" t="s">
        <v>117</v>
      </c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</row>
    <row r="30" spans="1:14">
      <c r="A30" s="35"/>
    </row>
    <row r="32" spans="1:14">
      <c r="B32" s="239" t="s">
        <v>441</v>
      </c>
      <c r="C32" s="238"/>
      <c r="D32" s="238"/>
      <c r="E32" s="238"/>
      <c r="F32" s="238"/>
      <c r="G32" s="238"/>
      <c r="H32" s="238"/>
      <c r="I32" s="238"/>
      <c r="J32" s="238"/>
      <c r="K32" s="238"/>
    </row>
    <row r="33" spans="2:14">
      <c r="B33" s="235" t="s">
        <v>445</v>
      </c>
      <c r="C33" s="75">
        <v>60</v>
      </c>
      <c r="D33" s="75">
        <v>73</v>
      </c>
      <c r="E33" s="75">
        <v>89</v>
      </c>
      <c r="F33" s="75">
        <v>102</v>
      </c>
      <c r="G33" s="75">
        <v>114</v>
      </c>
      <c r="H33" s="75">
        <v>127</v>
      </c>
      <c r="I33" s="75">
        <v>140</v>
      </c>
      <c r="J33" s="75">
        <v>146</v>
      </c>
      <c r="K33" s="75">
        <v>168</v>
      </c>
      <c r="L33" s="75">
        <v>178</v>
      </c>
      <c r="M33" s="75">
        <v>245</v>
      </c>
      <c r="N33" s="75">
        <v>324</v>
      </c>
    </row>
    <row r="34" spans="2:14">
      <c r="B34" s="236" t="s">
        <v>442</v>
      </c>
      <c r="C34" s="237"/>
      <c r="D34" s="237"/>
      <c r="E34" s="237"/>
      <c r="F34" s="237"/>
      <c r="G34" s="237"/>
      <c r="H34" s="237"/>
      <c r="I34" s="237"/>
      <c r="J34" s="237"/>
      <c r="K34" s="235"/>
      <c r="L34" s="235"/>
      <c r="M34" s="235"/>
      <c r="N34" s="235"/>
    </row>
    <row r="35" spans="2:14">
      <c r="B35" s="236" t="s">
        <v>443</v>
      </c>
      <c r="C35" s="237"/>
      <c r="D35" s="237"/>
      <c r="E35" s="237"/>
      <c r="F35" s="237"/>
      <c r="G35" s="237"/>
      <c r="H35" s="237"/>
      <c r="I35" s="237"/>
      <c r="J35" s="237"/>
      <c r="K35" s="235"/>
      <c r="L35" s="235"/>
      <c r="M35" s="235"/>
      <c r="N35" s="235"/>
    </row>
    <row r="36" spans="2:14">
      <c r="B36" s="236" t="s">
        <v>444</v>
      </c>
      <c r="C36" s="237"/>
      <c r="D36" s="237"/>
      <c r="E36" s="237"/>
      <c r="F36" s="237"/>
      <c r="G36" s="237"/>
      <c r="H36" s="237"/>
      <c r="I36" s="237"/>
      <c r="J36" s="237"/>
      <c r="K36" s="235"/>
      <c r="L36" s="235"/>
      <c r="M36" s="235"/>
      <c r="N36" s="235"/>
    </row>
  </sheetData>
  <mergeCells count="3">
    <mergeCell ref="A5:F5"/>
    <mergeCell ref="E1:F1"/>
    <mergeCell ref="A2:F3"/>
  </mergeCell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64"/>
  <sheetViews>
    <sheetView topLeftCell="A31" zoomScale="69" zoomScaleNormal="69" workbookViewId="0">
      <selection activeCell="P81" sqref="P81"/>
    </sheetView>
  </sheetViews>
  <sheetFormatPr defaultRowHeight="15.75"/>
  <cols>
    <col min="1" max="1" width="9.140625" style="14"/>
    <col min="2" max="2" width="11.85546875" style="14" customWidth="1"/>
    <col min="3" max="3" width="3.28515625" style="14" customWidth="1"/>
    <col min="4" max="4" width="4.28515625" style="14" customWidth="1"/>
    <col min="5" max="5" width="5.140625" style="14" customWidth="1"/>
    <col min="6" max="6" width="7.5703125" style="14" customWidth="1"/>
    <col min="7" max="7" width="4.85546875" style="14" customWidth="1"/>
    <col min="8" max="8" width="4.5703125" style="14" customWidth="1"/>
    <col min="9" max="9" width="15.7109375" style="14" customWidth="1"/>
    <col min="10" max="10" width="19.140625" style="14" customWidth="1"/>
    <col min="11" max="11" width="9.7109375" style="14" customWidth="1"/>
    <col min="12" max="12" width="17.140625" style="14" customWidth="1"/>
    <col min="13" max="13" width="40.42578125" style="14" customWidth="1"/>
    <col min="14" max="14" width="17.5703125" style="14" customWidth="1"/>
    <col min="15" max="15" width="18.7109375" style="14" customWidth="1"/>
    <col min="16" max="252" width="9.140625" style="14"/>
    <col min="253" max="253" width="11.85546875" style="14" customWidth="1"/>
    <col min="254" max="254" width="3.28515625" style="14" customWidth="1"/>
    <col min="255" max="255" width="4.28515625" style="14" customWidth="1"/>
    <col min="256" max="256" width="5.140625" style="14" customWidth="1"/>
    <col min="257" max="257" width="7.5703125" style="14" customWidth="1"/>
    <col min="258" max="258" width="4.85546875" style="14" customWidth="1"/>
    <col min="259" max="259" width="4.5703125" style="14" customWidth="1"/>
    <col min="260" max="260" width="26.7109375" style="14" customWidth="1"/>
    <col min="261" max="261" width="14.140625" style="14" customWidth="1"/>
    <col min="262" max="262" width="9.7109375" style="14" customWidth="1"/>
    <col min="263" max="263" width="18.140625" style="14" customWidth="1"/>
    <col min="264" max="264" width="42.85546875" style="14" customWidth="1"/>
    <col min="265" max="265" width="0.42578125" style="14" customWidth="1"/>
    <col min="266" max="268" width="0" style="14" hidden="1" customWidth="1"/>
    <col min="269" max="269" width="9.140625" style="14"/>
    <col min="270" max="270" width="8" style="14" customWidth="1"/>
    <col min="271" max="271" width="18.7109375" style="14" customWidth="1"/>
    <col min="272" max="508" width="9.140625" style="14"/>
    <col min="509" max="509" width="11.85546875" style="14" customWidth="1"/>
    <col min="510" max="510" width="3.28515625" style="14" customWidth="1"/>
    <col min="511" max="511" width="4.28515625" style="14" customWidth="1"/>
    <col min="512" max="512" width="5.140625" style="14" customWidth="1"/>
    <col min="513" max="513" width="7.5703125" style="14" customWidth="1"/>
    <col min="514" max="514" width="4.85546875" style="14" customWidth="1"/>
    <col min="515" max="515" width="4.5703125" style="14" customWidth="1"/>
    <col min="516" max="516" width="26.7109375" style="14" customWidth="1"/>
    <col min="517" max="517" width="14.140625" style="14" customWidth="1"/>
    <col min="518" max="518" width="9.7109375" style="14" customWidth="1"/>
    <col min="519" max="519" width="18.140625" style="14" customWidth="1"/>
    <col min="520" max="520" width="42.85546875" style="14" customWidth="1"/>
    <col min="521" max="521" width="0.42578125" style="14" customWidth="1"/>
    <col min="522" max="524" width="0" style="14" hidden="1" customWidth="1"/>
    <col min="525" max="525" width="9.140625" style="14"/>
    <col min="526" max="526" width="8" style="14" customWidth="1"/>
    <col min="527" max="527" width="18.7109375" style="14" customWidth="1"/>
    <col min="528" max="764" width="9.140625" style="14"/>
    <col min="765" max="765" width="11.85546875" style="14" customWidth="1"/>
    <col min="766" max="766" width="3.28515625" style="14" customWidth="1"/>
    <col min="767" max="767" width="4.28515625" style="14" customWidth="1"/>
    <col min="768" max="768" width="5.140625" style="14" customWidth="1"/>
    <col min="769" max="769" width="7.5703125" style="14" customWidth="1"/>
    <col min="770" max="770" width="4.85546875" style="14" customWidth="1"/>
    <col min="771" max="771" width="4.5703125" style="14" customWidth="1"/>
    <col min="772" max="772" width="26.7109375" style="14" customWidth="1"/>
    <col min="773" max="773" width="14.140625" style="14" customWidth="1"/>
    <col min="774" max="774" width="9.7109375" style="14" customWidth="1"/>
    <col min="775" max="775" width="18.140625" style="14" customWidth="1"/>
    <col min="776" max="776" width="42.85546875" style="14" customWidth="1"/>
    <col min="777" max="777" width="0.42578125" style="14" customWidth="1"/>
    <col min="778" max="780" width="0" style="14" hidden="1" customWidth="1"/>
    <col min="781" max="781" width="9.140625" style="14"/>
    <col min="782" max="782" width="8" style="14" customWidth="1"/>
    <col min="783" max="783" width="18.7109375" style="14" customWidth="1"/>
    <col min="784" max="1020" width="9.140625" style="14"/>
    <col min="1021" max="1021" width="11.85546875" style="14" customWidth="1"/>
    <col min="1022" max="1022" width="3.28515625" style="14" customWidth="1"/>
    <col min="1023" max="1023" width="4.28515625" style="14" customWidth="1"/>
    <col min="1024" max="1024" width="5.140625" style="14" customWidth="1"/>
    <col min="1025" max="1025" width="7.5703125" style="14" customWidth="1"/>
    <col min="1026" max="1026" width="4.85546875" style="14" customWidth="1"/>
    <col min="1027" max="1027" width="4.5703125" style="14" customWidth="1"/>
    <col min="1028" max="1028" width="26.7109375" style="14" customWidth="1"/>
    <col min="1029" max="1029" width="14.140625" style="14" customWidth="1"/>
    <col min="1030" max="1030" width="9.7109375" style="14" customWidth="1"/>
    <col min="1031" max="1031" width="18.140625" style="14" customWidth="1"/>
    <col min="1032" max="1032" width="42.85546875" style="14" customWidth="1"/>
    <col min="1033" max="1033" width="0.42578125" style="14" customWidth="1"/>
    <col min="1034" max="1036" width="0" style="14" hidden="1" customWidth="1"/>
    <col min="1037" max="1037" width="9.140625" style="14"/>
    <col min="1038" max="1038" width="8" style="14" customWidth="1"/>
    <col min="1039" max="1039" width="18.7109375" style="14" customWidth="1"/>
    <col min="1040" max="1276" width="9.140625" style="14"/>
    <col min="1277" max="1277" width="11.85546875" style="14" customWidth="1"/>
    <col min="1278" max="1278" width="3.28515625" style="14" customWidth="1"/>
    <col min="1279" max="1279" width="4.28515625" style="14" customWidth="1"/>
    <col min="1280" max="1280" width="5.140625" style="14" customWidth="1"/>
    <col min="1281" max="1281" width="7.5703125" style="14" customWidth="1"/>
    <col min="1282" max="1282" width="4.85546875" style="14" customWidth="1"/>
    <col min="1283" max="1283" width="4.5703125" style="14" customWidth="1"/>
    <col min="1284" max="1284" width="26.7109375" style="14" customWidth="1"/>
    <col min="1285" max="1285" width="14.140625" style="14" customWidth="1"/>
    <col min="1286" max="1286" width="9.7109375" style="14" customWidth="1"/>
    <col min="1287" max="1287" width="18.140625" style="14" customWidth="1"/>
    <col min="1288" max="1288" width="42.85546875" style="14" customWidth="1"/>
    <col min="1289" max="1289" width="0.42578125" style="14" customWidth="1"/>
    <col min="1290" max="1292" width="0" style="14" hidden="1" customWidth="1"/>
    <col min="1293" max="1293" width="9.140625" style="14"/>
    <col min="1294" max="1294" width="8" style="14" customWidth="1"/>
    <col min="1295" max="1295" width="18.7109375" style="14" customWidth="1"/>
    <col min="1296" max="1532" width="9.140625" style="14"/>
    <col min="1533" max="1533" width="11.85546875" style="14" customWidth="1"/>
    <col min="1534" max="1534" width="3.28515625" style="14" customWidth="1"/>
    <col min="1535" max="1535" width="4.28515625" style="14" customWidth="1"/>
    <col min="1536" max="1536" width="5.140625" style="14" customWidth="1"/>
    <col min="1537" max="1537" width="7.5703125" style="14" customWidth="1"/>
    <col min="1538" max="1538" width="4.85546875" style="14" customWidth="1"/>
    <col min="1539" max="1539" width="4.5703125" style="14" customWidth="1"/>
    <col min="1540" max="1540" width="26.7109375" style="14" customWidth="1"/>
    <col min="1541" max="1541" width="14.140625" style="14" customWidth="1"/>
    <col min="1542" max="1542" width="9.7109375" style="14" customWidth="1"/>
    <col min="1543" max="1543" width="18.140625" style="14" customWidth="1"/>
    <col min="1544" max="1544" width="42.85546875" style="14" customWidth="1"/>
    <col min="1545" max="1545" width="0.42578125" style="14" customWidth="1"/>
    <col min="1546" max="1548" width="0" style="14" hidden="1" customWidth="1"/>
    <col min="1549" max="1549" width="9.140625" style="14"/>
    <col min="1550" max="1550" width="8" style="14" customWidth="1"/>
    <col min="1551" max="1551" width="18.7109375" style="14" customWidth="1"/>
    <col min="1552" max="1788" width="9.140625" style="14"/>
    <col min="1789" max="1789" width="11.85546875" style="14" customWidth="1"/>
    <col min="1790" max="1790" width="3.28515625" style="14" customWidth="1"/>
    <col min="1791" max="1791" width="4.28515625" style="14" customWidth="1"/>
    <col min="1792" max="1792" width="5.140625" style="14" customWidth="1"/>
    <col min="1793" max="1793" width="7.5703125" style="14" customWidth="1"/>
    <col min="1794" max="1794" width="4.85546875" style="14" customWidth="1"/>
    <col min="1795" max="1795" width="4.5703125" style="14" customWidth="1"/>
    <col min="1796" max="1796" width="26.7109375" style="14" customWidth="1"/>
    <col min="1797" max="1797" width="14.140625" style="14" customWidth="1"/>
    <col min="1798" max="1798" width="9.7109375" style="14" customWidth="1"/>
    <col min="1799" max="1799" width="18.140625" style="14" customWidth="1"/>
    <col min="1800" max="1800" width="42.85546875" style="14" customWidth="1"/>
    <col min="1801" max="1801" width="0.42578125" style="14" customWidth="1"/>
    <col min="1802" max="1804" width="0" style="14" hidden="1" customWidth="1"/>
    <col min="1805" max="1805" width="9.140625" style="14"/>
    <col min="1806" max="1806" width="8" style="14" customWidth="1"/>
    <col min="1807" max="1807" width="18.7109375" style="14" customWidth="1"/>
    <col min="1808" max="2044" width="9.140625" style="14"/>
    <col min="2045" max="2045" width="11.85546875" style="14" customWidth="1"/>
    <col min="2046" max="2046" width="3.28515625" style="14" customWidth="1"/>
    <col min="2047" max="2047" width="4.28515625" style="14" customWidth="1"/>
    <col min="2048" max="2048" width="5.140625" style="14" customWidth="1"/>
    <col min="2049" max="2049" width="7.5703125" style="14" customWidth="1"/>
    <col min="2050" max="2050" width="4.85546875" style="14" customWidth="1"/>
    <col min="2051" max="2051" width="4.5703125" style="14" customWidth="1"/>
    <col min="2052" max="2052" width="26.7109375" style="14" customWidth="1"/>
    <col min="2053" max="2053" width="14.140625" style="14" customWidth="1"/>
    <col min="2054" max="2054" width="9.7109375" style="14" customWidth="1"/>
    <col min="2055" max="2055" width="18.140625" style="14" customWidth="1"/>
    <col min="2056" max="2056" width="42.85546875" style="14" customWidth="1"/>
    <col min="2057" max="2057" width="0.42578125" style="14" customWidth="1"/>
    <col min="2058" max="2060" width="0" style="14" hidden="1" customWidth="1"/>
    <col min="2061" max="2061" width="9.140625" style="14"/>
    <col min="2062" max="2062" width="8" style="14" customWidth="1"/>
    <col min="2063" max="2063" width="18.7109375" style="14" customWidth="1"/>
    <col min="2064" max="2300" width="9.140625" style="14"/>
    <col min="2301" max="2301" width="11.85546875" style="14" customWidth="1"/>
    <col min="2302" max="2302" width="3.28515625" style="14" customWidth="1"/>
    <col min="2303" max="2303" width="4.28515625" style="14" customWidth="1"/>
    <col min="2304" max="2304" width="5.140625" style="14" customWidth="1"/>
    <col min="2305" max="2305" width="7.5703125" style="14" customWidth="1"/>
    <col min="2306" max="2306" width="4.85546875" style="14" customWidth="1"/>
    <col min="2307" max="2307" width="4.5703125" style="14" customWidth="1"/>
    <col min="2308" max="2308" width="26.7109375" style="14" customWidth="1"/>
    <col min="2309" max="2309" width="14.140625" style="14" customWidth="1"/>
    <col min="2310" max="2310" width="9.7109375" style="14" customWidth="1"/>
    <col min="2311" max="2311" width="18.140625" style="14" customWidth="1"/>
    <col min="2312" max="2312" width="42.85546875" style="14" customWidth="1"/>
    <col min="2313" max="2313" width="0.42578125" style="14" customWidth="1"/>
    <col min="2314" max="2316" width="0" style="14" hidden="1" customWidth="1"/>
    <col min="2317" max="2317" width="9.140625" style="14"/>
    <col min="2318" max="2318" width="8" style="14" customWidth="1"/>
    <col min="2319" max="2319" width="18.7109375" style="14" customWidth="1"/>
    <col min="2320" max="2556" width="9.140625" style="14"/>
    <col min="2557" max="2557" width="11.85546875" style="14" customWidth="1"/>
    <col min="2558" max="2558" width="3.28515625" style="14" customWidth="1"/>
    <col min="2559" max="2559" width="4.28515625" style="14" customWidth="1"/>
    <col min="2560" max="2560" width="5.140625" style="14" customWidth="1"/>
    <col min="2561" max="2561" width="7.5703125" style="14" customWidth="1"/>
    <col min="2562" max="2562" width="4.85546875" style="14" customWidth="1"/>
    <col min="2563" max="2563" width="4.5703125" style="14" customWidth="1"/>
    <col min="2564" max="2564" width="26.7109375" style="14" customWidth="1"/>
    <col min="2565" max="2565" width="14.140625" style="14" customWidth="1"/>
    <col min="2566" max="2566" width="9.7109375" style="14" customWidth="1"/>
    <col min="2567" max="2567" width="18.140625" style="14" customWidth="1"/>
    <col min="2568" max="2568" width="42.85546875" style="14" customWidth="1"/>
    <col min="2569" max="2569" width="0.42578125" style="14" customWidth="1"/>
    <col min="2570" max="2572" width="0" style="14" hidden="1" customWidth="1"/>
    <col min="2573" max="2573" width="9.140625" style="14"/>
    <col min="2574" max="2574" width="8" style="14" customWidth="1"/>
    <col min="2575" max="2575" width="18.7109375" style="14" customWidth="1"/>
    <col min="2576" max="2812" width="9.140625" style="14"/>
    <col min="2813" max="2813" width="11.85546875" style="14" customWidth="1"/>
    <col min="2814" max="2814" width="3.28515625" style="14" customWidth="1"/>
    <col min="2815" max="2815" width="4.28515625" style="14" customWidth="1"/>
    <col min="2816" max="2816" width="5.140625" style="14" customWidth="1"/>
    <col min="2817" max="2817" width="7.5703125" style="14" customWidth="1"/>
    <col min="2818" max="2818" width="4.85546875" style="14" customWidth="1"/>
    <col min="2819" max="2819" width="4.5703125" style="14" customWidth="1"/>
    <col min="2820" max="2820" width="26.7109375" style="14" customWidth="1"/>
    <col min="2821" max="2821" width="14.140625" style="14" customWidth="1"/>
    <col min="2822" max="2822" width="9.7109375" style="14" customWidth="1"/>
    <col min="2823" max="2823" width="18.140625" style="14" customWidth="1"/>
    <col min="2824" max="2824" width="42.85546875" style="14" customWidth="1"/>
    <col min="2825" max="2825" width="0.42578125" style="14" customWidth="1"/>
    <col min="2826" max="2828" width="0" style="14" hidden="1" customWidth="1"/>
    <col min="2829" max="2829" width="9.140625" style="14"/>
    <col min="2830" max="2830" width="8" style="14" customWidth="1"/>
    <col min="2831" max="2831" width="18.7109375" style="14" customWidth="1"/>
    <col min="2832" max="3068" width="9.140625" style="14"/>
    <col min="3069" max="3069" width="11.85546875" style="14" customWidth="1"/>
    <col min="3070" max="3070" width="3.28515625" style="14" customWidth="1"/>
    <col min="3071" max="3071" width="4.28515625" style="14" customWidth="1"/>
    <col min="3072" max="3072" width="5.140625" style="14" customWidth="1"/>
    <col min="3073" max="3073" width="7.5703125" style="14" customWidth="1"/>
    <col min="3074" max="3074" width="4.85546875" style="14" customWidth="1"/>
    <col min="3075" max="3075" width="4.5703125" style="14" customWidth="1"/>
    <col min="3076" max="3076" width="26.7109375" style="14" customWidth="1"/>
    <col min="3077" max="3077" width="14.140625" style="14" customWidth="1"/>
    <col min="3078" max="3078" width="9.7109375" style="14" customWidth="1"/>
    <col min="3079" max="3079" width="18.140625" style="14" customWidth="1"/>
    <col min="3080" max="3080" width="42.85546875" style="14" customWidth="1"/>
    <col min="3081" max="3081" width="0.42578125" style="14" customWidth="1"/>
    <col min="3082" max="3084" width="0" style="14" hidden="1" customWidth="1"/>
    <col min="3085" max="3085" width="9.140625" style="14"/>
    <col min="3086" max="3086" width="8" style="14" customWidth="1"/>
    <col min="3087" max="3087" width="18.7109375" style="14" customWidth="1"/>
    <col min="3088" max="3324" width="9.140625" style="14"/>
    <col min="3325" max="3325" width="11.85546875" style="14" customWidth="1"/>
    <col min="3326" max="3326" width="3.28515625" style="14" customWidth="1"/>
    <col min="3327" max="3327" width="4.28515625" style="14" customWidth="1"/>
    <col min="3328" max="3328" width="5.140625" style="14" customWidth="1"/>
    <col min="3329" max="3329" width="7.5703125" style="14" customWidth="1"/>
    <col min="3330" max="3330" width="4.85546875" style="14" customWidth="1"/>
    <col min="3331" max="3331" width="4.5703125" style="14" customWidth="1"/>
    <col min="3332" max="3332" width="26.7109375" style="14" customWidth="1"/>
    <col min="3333" max="3333" width="14.140625" style="14" customWidth="1"/>
    <col min="3334" max="3334" width="9.7109375" style="14" customWidth="1"/>
    <col min="3335" max="3335" width="18.140625" style="14" customWidth="1"/>
    <col min="3336" max="3336" width="42.85546875" style="14" customWidth="1"/>
    <col min="3337" max="3337" width="0.42578125" style="14" customWidth="1"/>
    <col min="3338" max="3340" width="0" style="14" hidden="1" customWidth="1"/>
    <col min="3341" max="3341" width="9.140625" style="14"/>
    <col min="3342" max="3342" width="8" style="14" customWidth="1"/>
    <col min="3343" max="3343" width="18.7109375" style="14" customWidth="1"/>
    <col min="3344" max="3580" width="9.140625" style="14"/>
    <col min="3581" max="3581" width="11.85546875" style="14" customWidth="1"/>
    <col min="3582" max="3582" width="3.28515625" style="14" customWidth="1"/>
    <col min="3583" max="3583" width="4.28515625" style="14" customWidth="1"/>
    <col min="3584" max="3584" width="5.140625" style="14" customWidth="1"/>
    <col min="3585" max="3585" width="7.5703125" style="14" customWidth="1"/>
    <col min="3586" max="3586" width="4.85546875" style="14" customWidth="1"/>
    <col min="3587" max="3587" width="4.5703125" style="14" customWidth="1"/>
    <col min="3588" max="3588" width="26.7109375" style="14" customWidth="1"/>
    <col min="3589" max="3589" width="14.140625" style="14" customWidth="1"/>
    <col min="3590" max="3590" width="9.7109375" style="14" customWidth="1"/>
    <col min="3591" max="3591" width="18.140625" style="14" customWidth="1"/>
    <col min="3592" max="3592" width="42.85546875" style="14" customWidth="1"/>
    <col min="3593" max="3593" width="0.42578125" style="14" customWidth="1"/>
    <col min="3594" max="3596" width="0" style="14" hidden="1" customWidth="1"/>
    <col min="3597" max="3597" width="9.140625" style="14"/>
    <col min="3598" max="3598" width="8" style="14" customWidth="1"/>
    <col min="3599" max="3599" width="18.7109375" style="14" customWidth="1"/>
    <col min="3600" max="3836" width="9.140625" style="14"/>
    <col min="3837" max="3837" width="11.85546875" style="14" customWidth="1"/>
    <col min="3838" max="3838" width="3.28515625" style="14" customWidth="1"/>
    <col min="3839" max="3839" width="4.28515625" style="14" customWidth="1"/>
    <col min="3840" max="3840" width="5.140625" style="14" customWidth="1"/>
    <col min="3841" max="3841" width="7.5703125" style="14" customWidth="1"/>
    <col min="3842" max="3842" width="4.85546875" style="14" customWidth="1"/>
    <col min="3843" max="3843" width="4.5703125" style="14" customWidth="1"/>
    <col min="3844" max="3844" width="26.7109375" style="14" customWidth="1"/>
    <col min="3845" max="3845" width="14.140625" style="14" customWidth="1"/>
    <col min="3846" max="3846" width="9.7109375" style="14" customWidth="1"/>
    <col min="3847" max="3847" width="18.140625" style="14" customWidth="1"/>
    <col min="3848" max="3848" width="42.85546875" style="14" customWidth="1"/>
    <col min="3849" max="3849" width="0.42578125" style="14" customWidth="1"/>
    <col min="3850" max="3852" width="0" style="14" hidden="1" customWidth="1"/>
    <col min="3853" max="3853" width="9.140625" style="14"/>
    <col min="3854" max="3854" width="8" style="14" customWidth="1"/>
    <col min="3855" max="3855" width="18.7109375" style="14" customWidth="1"/>
    <col min="3856" max="4092" width="9.140625" style="14"/>
    <col min="4093" max="4093" width="11.85546875" style="14" customWidth="1"/>
    <col min="4094" max="4094" width="3.28515625" style="14" customWidth="1"/>
    <col min="4095" max="4095" width="4.28515625" style="14" customWidth="1"/>
    <col min="4096" max="4096" width="5.140625" style="14" customWidth="1"/>
    <col min="4097" max="4097" width="7.5703125" style="14" customWidth="1"/>
    <col min="4098" max="4098" width="4.85546875" style="14" customWidth="1"/>
    <col min="4099" max="4099" width="4.5703125" style="14" customWidth="1"/>
    <col min="4100" max="4100" width="26.7109375" style="14" customWidth="1"/>
    <col min="4101" max="4101" width="14.140625" style="14" customWidth="1"/>
    <col min="4102" max="4102" width="9.7109375" style="14" customWidth="1"/>
    <col min="4103" max="4103" width="18.140625" style="14" customWidth="1"/>
    <col min="4104" max="4104" width="42.85546875" style="14" customWidth="1"/>
    <col min="4105" max="4105" width="0.42578125" style="14" customWidth="1"/>
    <col min="4106" max="4108" width="0" style="14" hidden="1" customWidth="1"/>
    <col min="4109" max="4109" width="9.140625" style="14"/>
    <col min="4110" max="4110" width="8" style="14" customWidth="1"/>
    <col min="4111" max="4111" width="18.7109375" style="14" customWidth="1"/>
    <col min="4112" max="4348" width="9.140625" style="14"/>
    <col min="4349" max="4349" width="11.85546875" style="14" customWidth="1"/>
    <col min="4350" max="4350" width="3.28515625" style="14" customWidth="1"/>
    <col min="4351" max="4351" width="4.28515625" style="14" customWidth="1"/>
    <col min="4352" max="4352" width="5.140625" style="14" customWidth="1"/>
    <col min="4353" max="4353" width="7.5703125" style="14" customWidth="1"/>
    <col min="4354" max="4354" width="4.85546875" style="14" customWidth="1"/>
    <col min="4355" max="4355" width="4.5703125" style="14" customWidth="1"/>
    <col min="4356" max="4356" width="26.7109375" style="14" customWidth="1"/>
    <col min="4357" max="4357" width="14.140625" style="14" customWidth="1"/>
    <col min="4358" max="4358" width="9.7109375" style="14" customWidth="1"/>
    <col min="4359" max="4359" width="18.140625" style="14" customWidth="1"/>
    <col min="4360" max="4360" width="42.85546875" style="14" customWidth="1"/>
    <col min="4361" max="4361" width="0.42578125" style="14" customWidth="1"/>
    <col min="4362" max="4364" width="0" style="14" hidden="1" customWidth="1"/>
    <col min="4365" max="4365" width="9.140625" style="14"/>
    <col min="4366" max="4366" width="8" style="14" customWidth="1"/>
    <col min="4367" max="4367" width="18.7109375" style="14" customWidth="1"/>
    <col min="4368" max="4604" width="9.140625" style="14"/>
    <col min="4605" max="4605" width="11.85546875" style="14" customWidth="1"/>
    <col min="4606" max="4606" width="3.28515625" style="14" customWidth="1"/>
    <col min="4607" max="4607" width="4.28515625" style="14" customWidth="1"/>
    <col min="4608" max="4608" width="5.140625" style="14" customWidth="1"/>
    <col min="4609" max="4609" width="7.5703125" style="14" customWidth="1"/>
    <col min="4610" max="4610" width="4.85546875" style="14" customWidth="1"/>
    <col min="4611" max="4611" width="4.5703125" style="14" customWidth="1"/>
    <col min="4612" max="4612" width="26.7109375" style="14" customWidth="1"/>
    <col min="4613" max="4613" width="14.140625" style="14" customWidth="1"/>
    <col min="4614" max="4614" width="9.7109375" style="14" customWidth="1"/>
    <col min="4615" max="4615" width="18.140625" style="14" customWidth="1"/>
    <col min="4616" max="4616" width="42.85546875" style="14" customWidth="1"/>
    <col min="4617" max="4617" width="0.42578125" style="14" customWidth="1"/>
    <col min="4618" max="4620" width="0" style="14" hidden="1" customWidth="1"/>
    <col min="4621" max="4621" width="9.140625" style="14"/>
    <col min="4622" max="4622" width="8" style="14" customWidth="1"/>
    <col min="4623" max="4623" width="18.7109375" style="14" customWidth="1"/>
    <col min="4624" max="4860" width="9.140625" style="14"/>
    <col min="4861" max="4861" width="11.85546875" style="14" customWidth="1"/>
    <col min="4862" max="4862" width="3.28515625" style="14" customWidth="1"/>
    <col min="4863" max="4863" width="4.28515625" style="14" customWidth="1"/>
    <col min="4864" max="4864" width="5.140625" style="14" customWidth="1"/>
    <col min="4865" max="4865" width="7.5703125" style="14" customWidth="1"/>
    <col min="4866" max="4866" width="4.85546875" style="14" customWidth="1"/>
    <col min="4867" max="4867" width="4.5703125" style="14" customWidth="1"/>
    <col min="4868" max="4868" width="26.7109375" style="14" customWidth="1"/>
    <col min="4869" max="4869" width="14.140625" style="14" customWidth="1"/>
    <col min="4870" max="4870" width="9.7109375" style="14" customWidth="1"/>
    <col min="4871" max="4871" width="18.140625" style="14" customWidth="1"/>
    <col min="4872" max="4872" width="42.85546875" style="14" customWidth="1"/>
    <col min="4873" max="4873" width="0.42578125" style="14" customWidth="1"/>
    <col min="4874" max="4876" width="0" style="14" hidden="1" customWidth="1"/>
    <col min="4877" max="4877" width="9.140625" style="14"/>
    <col min="4878" max="4878" width="8" style="14" customWidth="1"/>
    <col min="4879" max="4879" width="18.7109375" style="14" customWidth="1"/>
    <col min="4880" max="5116" width="9.140625" style="14"/>
    <col min="5117" max="5117" width="11.85546875" style="14" customWidth="1"/>
    <col min="5118" max="5118" width="3.28515625" style="14" customWidth="1"/>
    <col min="5119" max="5119" width="4.28515625" style="14" customWidth="1"/>
    <col min="5120" max="5120" width="5.140625" style="14" customWidth="1"/>
    <col min="5121" max="5121" width="7.5703125" style="14" customWidth="1"/>
    <col min="5122" max="5122" width="4.85546875" style="14" customWidth="1"/>
    <col min="5123" max="5123" width="4.5703125" style="14" customWidth="1"/>
    <col min="5124" max="5124" width="26.7109375" style="14" customWidth="1"/>
    <col min="5125" max="5125" width="14.140625" style="14" customWidth="1"/>
    <col min="5126" max="5126" width="9.7109375" style="14" customWidth="1"/>
    <col min="5127" max="5127" width="18.140625" style="14" customWidth="1"/>
    <col min="5128" max="5128" width="42.85546875" style="14" customWidth="1"/>
    <col min="5129" max="5129" width="0.42578125" style="14" customWidth="1"/>
    <col min="5130" max="5132" width="0" style="14" hidden="1" customWidth="1"/>
    <col min="5133" max="5133" width="9.140625" style="14"/>
    <col min="5134" max="5134" width="8" style="14" customWidth="1"/>
    <col min="5135" max="5135" width="18.7109375" style="14" customWidth="1"/>
    <col min="5136" max="5372" width="9.140625" style="14"/>
    <col min="5373" max="5373" width="11.85546875" style="14" customWidth="1"/>
    <col min="5374" max="5374" width="3.28515625" style="14" customWidth="1"/>
    <col min="5375" max="5375" width="4.28515625" style="14" customWidth="1"/>
    <col min="5376" max="5376" width="5.140625" style="14" customWidth="1"/>
    <col min="5377" max="5377" width="7.5703125" style="14" customWidth="1"/>
    <col min="5378" max="5378" width="4.85546875" style="14" customWidth="1"/>
    <col min="5379" max="5379" width="4.5703125" style="14" customWidth="1"/>
    <col min="5380" max="5380" width="26.7109375" style="14" customWidth="1"/>
    <col min="5381" max="5381" width="14.140625" style="14" customWidth="1"/>
    <col min="5382" max="5382" width="9.7109375" style="14" customWidth="1"/>
    <col min="5383" max="5383" width="18.140625" style="14" customWidth="1"/>
    <col min="5384" max="5384" width="42.85546875" style="14" customWidth="1"/>
    <col min="5385" max="5385" width="0.42578125" style="14" customWidth="1"/>
    <col min="5386" max="5388" width="0" style="14" hidden="1" customWidth="1"/>
    <col min="5389" max="5389" width="9.140625" style="14"/>
    <col min="5390" max="5390" width="8" style="14" customWidth="1"/>
    <col min="5391" max="5391" width="18.7109375" style="14" customWidth="1"/>
    <col min="5392" max="5628" width="9.140625" style="14"/>
    <col min="5629" max="5629" width="11.85546875" style="14" customWidth="1"/>
    <col min="5630" max="5630" width="3.28515625" style="14" customWidth="1"/>
    <col min="5631" max="5631" width="4.28515625" style="14" customWidth="1"/>
    <col min="5632" max="5632" width="5.140625" style="14" customWidth="1"/>
    <col min="5633" max="5633" width="7.5703125" style="14" customWidth="1"/>
    <col min="5634" max="5634" width="4.85546875" style="14" customWidth="1"/>
    <col min="5635" max="5635" width="4.5703125" style="14" customWidth="1"/>
    <col min="5636" max="5636" width="26.7109375" style="14" customWidth="1"/>
    <col min="5637" max="5637" width="14.140625" style="14" customWidth="1"/>
    <col min="5638" max="5638" width="9.7109375" style="14" customWidth="1"/>
    <col min="5639" max="5639" width="18.140625" style="14" customWidth="1"/>
    <col min="5640" max="5640" width="42.85546875" style="14" customWidth="1"/>
    <col min="5641" max="5641" width="0.42578125" style="14" customWidth="1"/>
    <col min="5642" max="5644" width="0" style="14" hidden="1" customWidth="1"/>
    <col min="5645" max="5645" width="9.140625" style="14"/>
    <col min="5646" max="5646" width="8" style="14" customWidth="1"/>
    <col min="5647" max="5647" width="18.7109375" style="14" customWidth="1"/>
    <col min="5648" max="5884" width="9.140625" style="14"/>
    <col min="5885" max="5885" width="11.85546875" style="14" customWidth="1"/>
    <col min="5886" max="5886" width="3.28515625" style="14" customWidth="1"/>
    <col min="5887" max="5887" width="4.28515625" style="14" customWidth="1"/>
    <col min="5888" max="5888" width="5.140625" style="14" customWidth="1"/>
    <col min="5889" max="5889" width="7.5703125" style="14" customWidth="1"/>
    <col min="5890" max="5890" width="4.85546875" style="14" customWidth="1"/>
    <col min="5891" max="5891" width="4.5703125" style="14" customWidth="1"/>
    <col min="5892" max="5892" width="26.7109375" style="14" customWidth="1"/>
    <col min="5893" max="5893" width="14.140625" style="14" customWidth="1"/>
    <col min="5894" max="5894" width="9.7109375" style="14" customWidth="1"/>
    <col min="5895" max="5895" width="18.140625" style="14" customWidth="1"/>
    <col min="5896" max="5896" width="42.85546875" style="14" customWidth="1"/>
    <col min="5897" max="5897" width="0.42578125" style="14" customWidth="1"/>
    <col min="5898" max="5900" width="0" style="14" hidden="1" customWidth="1"/>
    <col min="5901" max="5901" width="9.140625" style="14"/>
    <col min="5902" max="5902" width="8" style="14" customWidth="1"/>
    <col min="5903" max="5903" width="18.7109375" style="14" customWidth="1"/>
    <col min="5904" max="6140" width="9.140625" style="14"/>
    <col min="6141" max="6141" width="11.85546875" style="14" customWidth="1"/>
    <col min="6142" max="6142" width="3.28515625" style="14" customWidth="1"/>
    <col min="6143" max="6143" width="4.28515625" style="14" customWidth="1"/>
    <col min="6144" max="6144" width="5.140625" style="14" customWidth="1"/>
    <col min="6145" max="6145" width="7.5703125" style="14" customWidth="1"/>
    <col min="6146" max="6146" width="4.85546875" style="14" customWidth="1"/>
    <col min="6147" max="6147" width="4.5703125" style="14" customWidth="1"/>
    <col min="6148" max="6148" width="26.7109375" style="14" customWidth="1"/>
    <col min="6149" max="6149" width="14.140625" style="14" customWidth="1"/>
    <col min="6150" max="6150" width="9.7109375" style="14" customWidth="1"/>
    <col min="6151" max="6151" width="18.140625" style="14" customWidth="1"/>
    <col min="6152" max="6152" width="42.85546875" style="14" customWidth="1"/>
    <col min="6153" max="6153" width="0.42578125" style="14" customWidth="1"/>
    <col min="6154" max="6156" width="0" style="14" hidden="1" customWidth="1"/>
    <col min="6157" max="6157" width="9.140625" style="14"/>
    <col min="6158" max="6158" width="8" style="14" customWidth="1"/>
    <col min="6159" max="6159" width="18.7109375" style="14" customWidth="1"/>
    <col min="6160" max="6396" width="9.140625" style="14"/>
    <col min="6397" max="6397" width="11.85546875" style="14" customWidth="1"/>
    <col min="6398" max="6398" width="3.28515625" style="14" customWidth="1"/>
    <col min="6399" max="6399" width="4.28515625" style="14" customWidth="1"/>
    <col min="6400" max="6400" width="5.140625" style="14" customWidth="1"/>
    <col min="6401" max="6401" width="7.5703125" style="14" customWidth="1"/>
    <col min="6402" max="6402" width="4.85546875" style="14" customWidth="1"/>
    <col min="6403" max="6403" width="4.5703125" style="14" customWidth="1"/>
    <col min="6404" max="6404" width="26.7109375" style="14" customWidth="1"/>
    <col min="6405" max="6405" width="14.140625" style="14" customWidth="1"/>
    <col min="6406" max="6406" width="9.7109375" style="14" customWidth="1"/>
    <col min="6407" max="6407" width="18.140625" style="14" customWidth="1"/>
    <col min="6408" max="6408" width="42.85546875" style="14" customWidth="1"/>
    <col min="6409" max="6409" width="0.42578125" style="14" customWidth="1"/>
    <col min="6410" max="6412" width="0" style="14" hidden="1" customWidth="1"/>
    <col min="6413" max="6413" width="9.140625" style="14"/>
    <col min="6414" max="6414" width="8" style="14" customWidth="1"/>
    <col min="6415" max="6415" width="18.7109375" style="14" customWidth="1"/>
    <col min="6416" max="6652" width="9.140625" style="14"/>
    <col min="6653" max="6653" width="11.85546875" style="14" customWidth="1"/>
    <col min="6654" max="6654" width="3.28515625" style="14" customWidth="1"/>
    <col min="6655" max="6655" width="4.28515625" style="14" customWidth="1"/>
    <col min="6656" max="6656" width="5.140625" style="14" customWidth="1"/>
    <col min="6657" max="6657" width="7.5703125" style="14" customWidth="1"/>
    <col min="6658" max="6658" width="4.85546875" style="14" customWidth="1"/>
    <col min="6659" max="6659" width="4.5703125" style="14" customWidth="1"/>
    <col min="6660" max="6660" width="26.7109375" style="14" customWidth="1"/>
    <col min="6661" max="6661" width="14.140625" style="14" customWidth="1"/>
    <col min="6662" max="6662" width="9.7109375" style="14" customWidth="1"/>
    <col min="6663" max="6663" width="18.140625" style="14" customWidth="1"/>
    <col min="6664" max="6664" width="42.85546875" style="14" customWidth="1"/>
    <col min="6665" max="6665" width="0.42578125" style="14" customWidth="1"/>
    <col min="6666" max="6668" width="0" style="14" hidden="1" customWidth="1"/>
    <col min="6669" max="6669" width="9.140625" style="14"/>
    <col min="6670" max="6670" width="8" style="14" customWidth="1"/>
    <col min="6671" max="6671" width="18.7109375" style="14" customWidth="1"/>
    <col min="6672" max="6908" width="9.140625" style="14"/>
    <col min="6909" max="6909" width="11.85546875" style="14" customWidth="1"/>
    <col min="6910" max="6910" width="3.28515625" style="14" customWidth="1"/>
    <col min="6911" max="6911" width="4.28515625" style="14" customWidth="1"/>
    <col min="6912" max="6912" width="5.140625" style="14" customWidth="1"/>
    <col min="6913" max="6913" width="7.5703125" style="14" customWidth="1"/>
    <col min="6914" max="6914" width="4.85546875" style="14" customWidth="1"/>
    <col min="6915" max="6915" width="4.5703125" style="14" customWidth="1"/>
    <col min="6916" max="6916" width="26.7109375" style="14" customWidth="1"/>
    <col min="6917" max="6917" width="14.140625" style="14" customWidth="1"/>
    <col min="6918" max="6918" width="9.7109375" style="14" customWidth="1"/>
    <col min="6919" max="6919" width="18.140625" style="14" customWidth="1"/>
    <col min="6920" max="6920" width="42.85546875" style="14" customWidth="1"/>
    <col min="6921" max="6921" width="0.42578125" style="14" customWidth="1"/>
    <col min="6922" max="6924" width="0" style="14" hidden="1" customWidth="1"/>
    <col min="6925" max="6925" width="9.140625" style="14"/>
    <col min="6926" max="6926" width="8" style="14" customWidth="1"/>
    <col min="6927" max="6927" width="18.7109375" style="14" customWidth="1"/>
    <col min="6928" max="7164" width="9.140625" style="14"/>
    <col min="7165" max="7165" width="11.85546875" style="14" customWidth="1"/>
    <col min="7166" max="7166" width="3.28515625" style="14" customWidth="1"/>
    <col min="7167" max="7167" width="4.28515625" style="14" customWidth="1"/>
    <col min="7168" max="7168" width="5.140625" style="14" customWidth="1"/>
    <col min="7169" max="7169" width="7.5703125" style="14" customWidth="1"/>
    <col min="7170" max="7170" width="4.85546875" style="14" customWidth="1"/>
    <col min="7171" max="7171" width="4.5703125" style="14" customWidth="1"/>
    <col min="7172" max="7172" width="26.7109375" style="14" customWidth="1"/>
    <col min="7173" max="7173" width="14.140625" style="14" customWidth="1"/>
    <col min="7174" max="7174" width="9.7109375" style="14" customWidth="1"/>
    <col min="7175" max="7175" width="18.140625" style="14" customWidth="1"/>
    <col min="7176" max="7176" width="42.85546875" style="14" customWidth="1"/>
    <col min="7177" max="7177" width="0.42578125" style="14" customWidth="1"/>
    <col min="7178" max="7180" width="0" style="14" hidden="1" customWidth="1"/>
    <col min="7181" max="7181" width="9.140625" style="14"/>
    <col min="7182" max="7182" width="8" style="14" customWidth="1"/>
    <col min="7183" max="7183" width="18.7109375" style="14" customWidth="1"/>
    <col min="7184" max="7420" width="9.140625" style="14"/>
    <col min="7421" max="7421" width="11.85546875" style="14" customWidth="1"/>
    <col min="7422" max="7422" width="3.28515625" style="14" customWidth="1"/>
    <col min="7423" max="7423" width="4.28515625" style="14" customWidth="1"/>
    <col min="7424" max="7424" width="5.140625" style="14" customWidth="1"/>
    <col min="7425" max="7425" width="7.5703125" style="14" customWidth="1"/>
    <col min="7426" max="7426" width="4.85546875" style="14" customWidth="1"/>
    <col min="7427" max="7427" width="4.5703125" style="14" customWidth="1"/>
    <col min="7428" max="7428" width="26.7109375" style="14" customWidth="1"/>
    <col min="7429" max="7429" width="14.140625" style="14" customWidth="1"/>
    <col min="7430" max="7430" width="9.7109375" style="14" customWidth="1"/>
    <col min="7431" max="7431" width="18.140625" style="14" customWidth="1"/>
    <col min="7432" max="7432" width="42.85546875" style="14" customWidth="1"/>
    <col min="7433" max="7433" width="0.42578125" style="14" customWidth="1"/>
    <col min="7434" max="7436" width="0" style="14" hidden="1" customWidth="1"/>
    <col min="7437" max="7437" width="9.140625" style="14"/>
    <col min="7438" max="7438" width="8" style="14" customWidth="1"/>
    <col min="7439" max="7439" width="18.7109375" style="14" customWidth="1"/>
    <col min="7440" max="7676" width="9.140625" style="14"/>
    <col min="7677" max="7677" width="11.85546875" style="14" customWidth="1"/>
    <col min="7678" max="7678" width="3.28515625" style="14" customWidth="1"/>
    <col min="7679" max="7679" width="4.28515625" style="14" customWidth="1"/>
    <col min="7680" max="7680" width="5.140625" style="14" customWidth="1"/>
    <col min="7681" max="7681" width="7.5703125" style="14" customWidth="1"/>
    <col min="7682" max="7682" width="4.85546875" style="14" customWidth="1"/>
    <col min="7683" max="7683" width="4.5703125" style="14" customWidth="1"/>
    <col min="7684" max="7684" width="26.7109375" style="14" customWidth="1"/>
    <col min="7685" max="7685" width="14.140625" style="14" customWidth="1"/>
    <col min="7686" max="7686" width="9.7109375" style="14" customWidth="1"/>
    <col min="7687" max="7687" width="18.140625" style="14" customWidth="1"/>
    <col min="7688" max="7688" width="42.85546875" style="14" customWidth="1"/>
    <col min="7689" max="7689" width="0.42578125" style="14" customWidth="1"/>
    <col min="7690" max="7692" width="0" style="14" hidden="1" customWidth="1"/>
    <col min="7693" max="7693" width="9.140625" style="14"/>
    <col min="7694" max="7694" width="8" style="14" customWidth="1"/>
    <col min="7695" max="7695" width="18.7109375" style="14" customWidth="1"/>
    <col min="7696" max="7932" width="9.140625" style="14"/>
    <col min="7933" max="7933" width="11.85546875" style="14" customWidth="1"/>
    <col min="7934" max="7934" width="3.28515625" style="14" customWidth="1"/>
    <col min="7935" max="7935" width="4.28515625" style="14" customWidth="1"/>
    <col min="7936" max="7936" width="5.140625" style="14" customWidth="1"/>
    <col min="7937" max="7937" width="7.5703125" style="14" customWidth="1"/>
    <col min="7938" max="7938" width="4.85546875" style="14" customWidth="1"/>
    <col min="7939" max="7939" width="4.5703125" style="14" customWidth="1"/>
    <col min="7940" max="7940" width="26.7109375" style="14" customWidth="1"/>
    <col min="7941" max="7941" width="14.140625" style="14" customWidth="1"/>
    <col min="7942" max="7942" width="9.7109375" style="14" customWidth="1"/>
    <col min="7943" max="7943" width="18.140625" style="14" customWidth="1"/>
    <col min="7944" max="7944" width="42.85546875" style="14" customWidth="1"/>
    <col min="7945" max="7945" width="0.42578125" style="14" customWidth="1"/>
    <col min="7946" max="7948" width="0" style="14" hidden="1" customWidth="1"/>
    <col min="7949" max="7949" width="9.140625" style="14"/>
    <col min="7950" max="7950" width="8" style="14" customWidth="1"/>
    <col min="7951" max="7951" width="18.7109375" style="14" customWidth="1"/>
    <col min="7952" max="8188" width="9.140625" style="14"/>
    <col min="8189" max="8189" width="11.85546875" style="14" customWidth="1"/>
    <col min="8190" max="8190" width="3.28515625" style="14" customWidth="1"/>
    <col min="8191" max="8191" width="4.28515625" style="14" customWidth="1"/>
    <col min="8192" max="8192" width="5.140625" style="14" customWidth="1"/>
    <col min="8193" max="8193" width="7.5703125" style="14" customWidth="1"/>
    <col min="8194" max="8194" width="4.85546875" style="14" customWidth="1"/>
    <col min="8195" max="8195" width="4.5703125" style="14" customWidth="1"/>
    <col min="8196" max="8196" width="26.7109375" style="14" customWidth="1"/>
    <col min="8197" max="8197" width="14.140625" style="14" customWidth="1"/>
    <col min="8198" max="8198" width="9.7109375" style="14" customWidth="1"/>
    <col min="8199" max="8199" width="18.140625" style="14" customWidth="1"/>
    <col min="8200" max="8200" width="42.85546875" style="14" customWidth="1"/>
    <col min="8201" max="8201" width="0.42578125" style="14" customWidth="1"/>
    <col min="8202" max="8204" width="0" style="14" hidden="1" customWidth="1"/>
    <col min="8205" max="8205" width="9.140625" style="14"/>
    <col min="8206" max="8206" width="8" style="14" customWidth="1"/>
    <col min="8207" max="8207" width="18.7109375" style="14" customWidth="1"/>
    <col min="8208" max="8444" width="9.140625" style="14"/>
    <col min="8445" max="8445" width="11.85546875" style="14" customWidth="1"/>
    <col min="8446" max="8446" width="3.28515625" style="14" customWidth="1"/>
    <col min="8447" max="8447" width="4.28515625" style="14" customWidth="1"/>
    <col min="8448" max="8448" width="5.140625" style="14" customWidth="1"/>
    <col min="8449" max="8449" width="7.5703125" style="14" customWidth="1"/>
    <col min="8450" max="8450" width="4.85546875" style="14" customWidth="1"/>
    <col min="8451" max="8451" width="4.5703125" style="14" customWidth="1"/>
    <col min="8452" max="8452" width="26.7109375" style="14" customWidth="1"/>
    <col min="8453" max="8453" width="14.140625" style="14" customWidth="1"/>
    <col min="8454" max="8454" width="9.7109375" style="14" customWidth="1"/>
    <col min="8455" max="8455" width="18.140625" style="14" customWidth="1"/>
    <col min="8456" max="8456" width="42.85546875" style="14" customWidth="1"/>
    <col min="8457" max="8457" width="0.42578125" style="14" customWidth="1"/>
    <col min="8458" max="8460" width="0" style="14" hidden="1" customWidth="1"/>
    <col min="8461" max="8461" width="9.140625" style="14"/>
    <col min="8462" max="8462" width="8" style="14" customWidth="1"/>
    <col min="8463" max="8463" width="18.7109375" style="14" customWidth="1"/>
    <col min="8464" max="8700" width="9.140625" style="14"/>
    <col min="8701" max="8701" width="11.85546875" style="14" customWidth="1"/>
    <col min="8702" max="8702" width="3.28515625" style="14" customWidth="1"/>
    <col min="8703" max="8703" width="4.28515625" style="14" customWidth="1"/>
    <col min="8704" max="8704" width="5.140625" style="14" customWidth="1"/>
    <col min="8705" max="8705" width="7.5703125" style="14" customWidth="1"/>
    <col min="8706" max="8706" width="4.85546875" style="14" customWidth="1"/>
    <col min="8707" max="8707" width="4.5703125" style="14" customWidth="1"/>
    <col min="8708" max="8708" width="26.7109375" style="14" customWidth="1"/>
    <col min="8709" max="8709" width="14.140625" style="14" customWidth="1"/>
    <col min="8710" max="8710" width="9.7109375" style="14" customWidth="1"/>
    <col min="8711" max="8711" width="18.140625" style="14" customWidth="1"/>
    <col min="8712" max="8712" width="42.85546875" style="14" customWidth="1"/>
    <col min="8713" max="8713" width="0.42578125" style="14" customWidth="1"/>
    <col min="8714" max="8716" width="0" style="14" hidden="1" customWidth="1"/>
    <col min="8717" max="8717" width="9.140625" style="14"/>
    <col min="8718" max="8718" width="8" style="14" customWidth="1"/>
    <col min="8719" max="8719" width="18.7109375" style="14" customWidth="1"/>
    <col min="8720" max="8956" width="9.140625" style="14"/>
    <col min="8957" max="8957" width="11.85546875" style="14" customWidth="1"/>
    <col min="8958" max="8958" width="3.28515625" style="14" customWidth="1"/>
    <col min="8959" max="8959" width="4.28515625" style="14" customWidth="1"/>
    <col min="8960" max="8960" width="5.140625" style="14" customWidth="1"/>
    <col min="8961" max="8961" width="7.5703125" style="14" customWidth="1"/>
    <col min="8962" max="8962" width="4.85546875" style="14" customWidth="1"/>
    <col min="8963" max="8963" width="4.5703125" style="14" customWidth="1"/>
    <col min="8964" max="8964" width="26.7109375" style="14" customWidth="1"/>
    <col min="8965" max="8965" width="14.140625" style="14" customWidth="1"/>
    <col min="8966" max="8966" width="9.7109375" style="14" customWidth="1"/>
    <col min="8967" max="8967" width="18.140625" style="14" customWidth="1"/>
    <col min="8968" max="8968" width="42.85546875" style="14" customWidth="1"/>
    <col min="8969" max="8969" width="0.42578125" style="14" customWidth="1"/>
    <col min="8970" max="8972" width="0" style="14" hidden="1" customWidth="1"/>
    <col min="8973" max="8973" width="9.140625" style="14"/>
    <col min="8974" max="8974" width="8" style="14" customWidth="1"/>
    <col min="8975" max="8975" width="18.7109375" style="14" customWidth="1"/>
    <col min="8976" max="9212" width="9.140625" style="14"/>
    <col min="9213" max="9213" width="11.85546875" style="14" customWidth="1"/>
    <col min="9214" max="9214" width="3.28515625" style="14" customWidth="1"/>
    <col min="9215" max="9215" width="4.28515625" style="14" customWidth="1"/>
    <col min="9216" max="9216" width="5.140625" style="14" customWidth="1"/>
    <col min="9217" max="9217" width="7.5703125" style="14" customWidth="1"/>
    <col min="9218" max="9218" width="4.85546875" style="14" customWidth="1"/>
    <col min="9219" max="9219" width="4.5703125" style="14" customWidth="1"/>
    <col min="9220" max="9220" width="26.7109375" style="14" customWidth="1"/>
    <col min="9221" max="9221" width="14.140625" style="14" customWidth="1"/>
    <col min="9222" max="9222" width="9.7109375" style="14" customWidth="1"/>
    <col min="9223" max="9223" width="18.140625" style="14" customWidth="1"/>
    <col min="9224" max="9224" width="42.85546875" style="14" customWidth="1"/>
    <col min="9225" max="9225" width="0.42578125" style="14" customWidth="1"/>
    <col min="9226" max="9228" width="0" style="14" hidden="1" customWidth="1"/>
    <col min="9229" max="9229" width="9.140625" style="14"/>
    <col min="9230" max="9230" width="8" style="14" customWidth="1"/>
    <col min="9231" max="9231" width="18.7109375" style="14" customWidth="1"/>
    <col min="9232" max="9468" width="9.140625" style="14"/>
    <col min="9469" max="9469" width="11.85546875" style="14" customWidth="1"/>
    <col min="9470" max="9470" width="3.28515625" style="14" customWidth="1"/>
    <col min="9471" max="9471" width="4.28515625" style="14" customWidth="1"/>
    <col min="9472" max="9472" width="5.140625" style="14" customWidth="1"/>
    <col min="9473" max="9473" width="7.5703125" style="14" customWidth="1"/>
    <col min="9474" max="9474" width="4.85546875" style="14" customWidth="1"/>
    <col min="9475" max="9475" width="4.5703125" style="14" customWidth="1"/>
    <col min="9476" max="9476" width="26.7109375" style="14" customWidth="1"/>
    <col min="9477" max="9477" width="14.140625" style="14" customWidth="1"/>
    <col min="9478" max="9478" width="9.7109375" style="14" customWidth="1"/>
    <col min="9479" max="9479" width="18.140625" style="14" customWidth="1"/>
    <col min="9480" max="9480" width="42.85546875" style="14" customWidth="1"/>
    <col min="9481" max="9481" width="0.42578125" style="14" customWidth="1"/>
    <col min="9482" max="9484" width="0" style="14" hidden="1" customWidth="1"/>
    <col min="9485" max="9485" width="9.140625" style="14"/>
    <col min="9486" max="9486" width="8" style="14" customWidth="1"/>
    <col min="9487" max="9487" width="18.7109375" style="14" customWidth="1"/>
    <col min="9488" max="9724" width="9.140625" style="14"/>
    <col min="9725" max="9725" width="11.85546875" style="14" customWidth="1"/>
    <col min="9726" max="9726" width="3.28515625" style="14" customWidth="1"/>
    <col min="9727" max="9727" width="4.28515625" style="14" customWidth="1"/>
    <col min="9728" max="9728" width="5.140625" style="14" customWidth="1"/>
    <col min="9729" max="9729" width="7.5703125" style="14" customWidth="1"/>
    <col min="9730" max="9730" width="4.85546875" style="14" customWidth="1"/>
    <col min="9731" max="9731" width="4.5703125" style="14" customWidth="1"/>
    <col min="9732" max="9732" width="26.7109375" style="14" customWidth="1"/>
    <col min="9733" max="9733" width="14.140625" style="14" customWidth="1"/>
    <col min="9734" max="9734" width="9.7109375" style="14" customWidth="1"/>
    <col min="9735" max="9735" width="18.140625" style="14" customWidth="1"/>
    <col min="9736" max="9736" width="42.85546875" style="14" customWidth="1"/>
    <col min="9737" max="9737" width="0.42578125" style="14" customWidth="1"/>
    <col min="9738" max="9740" width="0" style="14" hidden="1" customWidth="1"/>
    <col min="9741" max="9741" width="9.140625" style="14"/>
    <col min="9742" max="9742" width="8" style="14" customWidth="1"/>
    <col min="9743" max="9743" width="18.7109375" style="14" customWidth="1"/>
    <col min="9744" max="9980" width="9.140625" style="14"/>
    <col min="9981" max="9981" width="11.85546875" style="14" customWidth="1"/>
    <col min="9982" max="9982" width="3.28515625" style="14" customWidth="1"/>
    <col min="9983" max="9983" width="4.28515625" style="14" customWidth="1"/>
    <col min="9984" max="9984" width="5.140625" style="14" customWidth="1"/>
    <col min="9985" max="9985" width="7.5703125" style="14" customWidth="1"/>
    <col min="9986" max="9986" width="4.85546875" style="14" customWidth="1"/>
    <col min="9987" max="9987" width="4.5703125" style="14" customWidth="1"/>
    <col min="9988" max="9988" width="26.7109375" style="14" customWidth="1"/>
    <col min="9989" max="9989" width="14.140625" style="14" customWidth="1"/>
    <col min="9990" max="9990" width="9.7109375" style="14" customWidth="1"/>
    <col min="9991" max="9991" width="18.140625" style="14" customWidth="1"/>
    <col min="9992" max="9992" width="42.85546875" style="14" customWidth="1"/>
    <col min="9993" max="9993" width="0.42578125" style="14" customWidth="1"/>
    <col min="9994" max="9996" width="0" style="14" hidden="1" customWidth="1"/>
    <col min="9997" max="9997" width="9.140625" style="14"/>
    <col min="9998" max="9998" width="8" style="14" customWidth="1"/>
    <col min="9999" max="9999" width="18.7109375" style="14" customWidth="1"/>
    <col min="10000" max="10236" width="9.140625" style="14"/>
    <col min="10237" max="10237" width="11.85546875" style="14" customWidth="1"/>
    <col min="10238" max="10238" width="3.28515625" style="14" customWidth="1"/>
    <col min="10239" max="10239" width="4.28515625" style="14" customWidth="1"/>
    <col min="10240" max="10240" width="5.140625" style="14" customWidth="1"/>
    <col min="10241" max="10241" width="7.5703125" style="14" customWidth="1"/>
    <col min="10242" max="10242" width="4.85546875" style="14" customWidth="1"/>
    <col min="10243" max="10243" width="4.5703125" style="14" customWidth="1"/>
    <col min="10244" max="10244" width="26.7109375" style="14" customWidth="1"/>
    <col min="10245" max="10245" width="14.140625" style="14" customWidth="1"/>
    <col min="10246" max="10246" width="9.7109375" style="14" customWidth="1"/>
    <col min="10247" max="10247" width="18.140625" style="14" customWidth="1"/>
    <col min="10248" max="10248" width="42.85546875" style="14" customWidth="1"/>
    <col min="10249" max="10249" width="0.42578125" style="14" customWidth="1"/>
    <col min="10250" max="10252" width="0" style="14" hidden="1" customWidth="1"/>
    <col min="10253" max="10253" width="9.140625" style="14"/>
    <col min="10254" max="10254" width="8" style="14" customWidth="1"/>
    <col min="10255" max="10255" width="18.7109375" style="14" customWidth="1"/>
    <col min="10256" max="10492" width="9.140625" style="14"/>
    <col min="10493" max="10493" width="11.85546875" style="14" customWidth="1"/>
    <col min="10494" max="10494" width="3.28515625" style="14" customWidth="1"/>
    <col min="10495" max="10495" width="4.28515625" style="14" customWidth="1"/>
    <col min="10496" max="10496" width="5.140625" style="14" customWidth="1"/>
    <col min="10497" max="10497" width="7.5703125" style="14" customWidth="1"/>
    <col min="10498" max="10498" width="4.85546875" style="14" customWidth="1"/>
    <col min="10499" max="10499" width="4.5703125" style="14" customWidth="1"/>
    <col min="10500" max="10500" width="26.7109375" style="14" customWidth="1"/>
    <col min="10501" max="10501" width="14.140625" style="14" customWidth="1"/>
    <col min="10502" max="10502" width="9.7109375" style="14" customWidth="1"/>
    <col min="10503" max="10503" width="18.140625" style="14" customWidth="1"/>
    <col min="10504" max="10504" width="42.85546875" style="14" customWidth="1"/>
    <col min="10505" max="10505" width="0.42578125" style="14" customWidth="1"/>
    <col min="10506" max="10508" width="0" style="14" hidden="1" customWidth="1"/>
    <col min="10509" max="10509" width="9.140625" style="14"/>
    <col min="10510" max="10510" width="8" style="14" customWidth="1"/>
    <col min="10511" max="10511" width="18.7109375" style="14" customWidth="1"/>
    <col min="10512" max="10748" width="9.140625" style="14"/>
    <col min="10749" max="10749" width="11.85546875" style="14" customWidth="1"/>
    <col min="10750" max="10750" width="3.28515625" style="14" customWidth="1"/>
    <col min="10751" max="10751" width="4.28515625" style="14" customWidth="1"/>
    <col min="10752" max="10752" width="5.140625" style="14" customWidth="1"/>
    <col min="10753" max="10753" width="7.5703125" style="14" customWidth="1"/>
    <col min="10754" max="10754" width="4.85546875" style="14" customWidth="1"/>
    <col min="10755" max="10755" width="4.5703125" style="14" customWidth="1"/>
    <col min="10756" max="10756" width="26.7109375" style="14" customWidth="1"/>
    <col min="10757" max="10757" width="14.140625" style="14" customWidth="1"/>
    <col min="10758" max="10758" width="9.7109375" style="14" customWidth="1"/>
    <col min="10759" max="10759" width="18.140625" style="14" customWidth="1"/>
    <col min="10760" max="10760" width="42.85546875" style="14" customWidth="1"/>
    <col min="10761" max="10761" width="0.42578125" style="14" customWidth="1"/>
    <col min="10762" max="10764" width="0" style="14" hidden="1" customWidth="1"/>
    <col min="10765" max="10765" width="9.140625" style="14"/>
    <col min="10766" max="10766" width="8" style="14" customWidth="1"/>
    <col min="10767" max="10767" width="18.7109375" style="14" customWidth="1"/>
    <col min="10768" max="11004" width="9.140625" style="14"/>
    <col min="11005" max="11005" width="11.85546875" style="14" customWidth="1"/>
    <col min="11006" max="11006" width="3.28515625" style="14" customWidth="1"/>
    <col min="11007" max="11007" width="4.28515625" style="14" customWidth="1"/>
    <col min="11008" max="11008" width="5.140625" style="14" customWidth="1"/>
    <col min="11009" max="11009" width="7.5703125" style="14" customWidth="1"/>
    <col min="11010" max="11010" width="4.85546875" style="14" customWidth="1"/>
    <col min="11011" max="11011" width="4.5703125" style="14" customWidth="1"/>
    <col min="11012" max="11012" width="26.7109375" style="14" customWidth="1"/>
    <col min="11013" max="11013" width="14.140625" style="14" customWidth="1"/>
    <col min="11014" max="11014" width="9.7109375" style="14" customWidth="1"/>
    <col min="11015" max="11015" width="18.140625" style="14" customWidth="1"/>
    <col min="11016" max="11016" width="42.85546875" style="14" customWidth="1"/>
    <col min="11017" max="11017" width="0.42578125" style="14" customWidth="1"/>
    <col min="11018" max="11020" width="0" style="14" hidden="1" customWidth="1"/>
    <col min="11021" max="11021" width="9.140625" style="14"/>
    <col min="11022" max="11022" width="8" style="14" customWidth="1"/>
    <col min="11023" max="11023" width="18.7109375" style="14" customWidth="1"/>
    <col min="11024" max="11260" width="9.140625" style="14"/>
    <col min="11261" max="11261" width="11.85546875" style="14" customWidth="1"/>
    <col min="11262" max="11262" width="3.28515625" style="14" customWidth="1"/>
    <col min="11263" max="11263" width="4.28515625" style="14" customWidth="1"/>
    <col min="11264" max="11264" width="5.140625" style="14" customWidth="1"/>
    <col min="11265" max="11265" width="7.5703125" style="14" customWidth="1"/>
    <col min="11266" max="11266" width="4.85546875" style="14" customWidth="1"/>
    <col min="11267" max="11267" width="4.5703125" style="14" customWidth="1"/>
    <col min="11268" max="11268" width="26.7109375" style="14" customWidth="1"/>
    <col min="11269" max="11269" width="14.140625" style="14" customWidth="1"/>
    <col min="11270" max="11270" width="9.7109375" style="14" customWidth="1"/>
    <col min="11271" max="11271" width="18.140625" style="14" customWidth="1"/>
    <col min="11272" max="11272" width="42.85546875" style="14" customWidth="1"/>
    <col min="11273" max="11273" width="0.42578125" style="14" customWidth="1"/>
    <col min="11274" max="11276" width="0" style="14" hidden="1" customWidth="1"/>
    <col min="11277" max="11277" width="9.140625" style="14"/>
    <col min="11278" max="11278" width="8" style="14" customWidth="1"/>
    <col min="11279" max="11279" width="18.7109375" style="14" customWidth="1"/>
    <col min="11280" max="11516" width="9.140625" style="14"/>
    <col min="11517" max="11517" width="11.85546875" style="14" customWidth="1"/>
    <col min="11518" max="11518" width="3.28515625" style="14" customWidth="1"/>
    <col min="11519" max="11519" width="4.28515625" style="14" customWidth="1"/>
    <col min="11520" max="11520" width="5.140625" style="14" customWidth="1"/>
    <col min="11521" max="11521" width="7.5703125" style="14" customWidth="1"/>
    <col min="11522" max="11522" width="4.85546875" style="14" customWidth="1"/>
    <col min="11523" max="11523" width="4.5703125" style="14" customWidth="1"/>
    <col min="11524" max="11524" width="26.7109375" style="14" customWidth="1"/>
    <col min="11525" max="11525" width="14.140625" style="14" customWidth="1"/>
    <col min="11526" max="11526" width="9.7109375" style="14" customWidth="1"/>
    <col min="11527" max="11527" width="18.140625" style="14" customWidth="1"/>
    <col min="11528" max="11528" width="42.85546875" style="14" customWidth="1"/>
    <col min="11529" max="11529" width="0.42578125" style="14" customWidth="1"/>
    <col min="11530" max="11532" width="0" style="14" hidden="1" customWidth="1"/>
    <col min="11533" max="11533" width="9.140625" style="14"/>
    <col min="11534" max="11534" width="8" style="14" customWidth="1"/>
    <col min="11535" max="11535" width="18.7109375" style="14" customWidth="1"/>
    <col min="11536" max="11772" width="9.140625" style="14"/>
    <col min="11773" max="11773" width="11.85546875" style="14" customWidth="1"/>
    <col min="11774" max="11774" width="3.28515625" style="14" customWidth="1"/>
    <col min="11775" max="11775" width="4.28515625" style="14" customWidth="1"/>
    <col min="11776" max="11776" width="5.140625" style="14" customWidth="1"/>
    <col min="11777" max="11777" width="7.5703125" style="14" customWidth="1"/>
    <col min="11778" max="11778" width="4.85546875" style="14" customWidth="1"/>
    <col min="11779" max="11779" width="4.5703125" style="14" customWidth="1"/>
    <col min="11780" max="11780" width="26.7109375" style="14" customWidth="1"/>
    <col min="11781" max="11781" width="14.140625" style="14" customWidth="1"/>
    <col min="11782" max="11782" width="9.7109375" style="14" customWidth="1"/>
    <col min="11783" max="11783" width="18.140625" style="14" customWidth="1"/>
    <col min="11784" max="11784" width="42.85546875" style="14" customWidth="1"/>
    <col min="11785" max="11785" width="0.42578125" style="14" customWidth="1"/>
    <col min="11786" max="11788" width="0" style="14" hidden="1" customWidth="1"/>
    <col min="11789" max="11789" width="9.140625" style="14"/>
    <col min="11790" max="11790" width="8" style="14" customWidth="1"/>
    <col min="11791" max="11791" width="18.7109375" style="14" customWidth="1"/>
    <col min="11792" max="12028" width="9.140625" style="14"/>
    <col min="12029" max="12029" width="11.85546875" style="14" customWidth="1"/>
    <col min="12030" max="12030" width="3.28515625" style="14" customWidth="1"/>
    <col min="12031" max="12031" width="4.28515625" style="14" customWidth="1"/>
    <col min="12032" max="12032" width="5.140625" style="14" customWidth="1"/>
    <col min="12033" max="12033" width="7.5703125" style="14" customWidth="1"/>
    <col min="12034" max="12034" width="4.85546875" style="14" customWidth="1"/>
    <col min="12035" max="12035" width="4.5703125" style="14" customWidth="1"/>
    <col min="12036" max="12036" width="26.7109375" style="14" customWidth="1"/>
    <col min="12037" max="12037" width="14.140625" style="14" customWidth="1"/>
    <col min="12038" max="12038" width="9.7109375" style="14" customWidth="1"/>
    <col min="12039" max="12039" width="18.140625" style="14" customWidth="1"/>
    <col min="12040" max="12040" width="42.85546875" style="14" customWidth="1"/>
    <col min="12041" max="12041" width="0.42578125" style="14" customWidth="1"/>
    <col min="12042" max="12044" width="0" style="14" hidden="1" customWidth="1"/>
    <col min="12045" max="12045" width="9.140625" style="14"/>
    <col min="12046" max="12046" width="8" style="14" customWidth="1"/>
    <col min="12047" max="12047" width="18.7109375" style="14" customWidth="1"/>
    <col min="12048" max="12284" width="9.140625" style="14"/>
    <col min="12285" max="12285" width="11.85546875" style="14" customWidth="1"/>
    <col min="12286" max="12286" width="3.28515625" style="14" customWidth="1"/>
    <col min="12287" max="12287" width="4.28515625" style="14" customWidth="1"/>
    <col min="12288" max="12288" width="5.140625" style="14" customWidth="1"/>
    <col min="12289" max="12289" width="7.5703125" style="14" customWidth="1"/>
    <col min="12290" max="12290" width="4.85546875" style="14" customWidth="1"/>
    <col min="12291" max="12291" width="4.5703125" style="14" customWidth="1"/>
    <col min="12292" max="12292" width="26.7109375" style="14" customWidth="1"/>
    <col min="12293" max="12293" width="14.140625" style="14" customWidth="1"/>
    <col min="12294" max="12294" width="9.7109375" style="14" customWidth="1"/>
    <col min="12295" max="12295" width="18.140625" style="14" customWidth="1"/>
    <col min="12296" max="12296" width="42.85546875" style="14" customWidth="1"/>
    <col min="12297" max="12297" width="0.42578125" style="14" customWidth="1"/>
    <col min="12298" max="12300" width="0" style="14" hidden="1" customWidth="1"/>
    <col min="12301" max="12301" width="9.140625" style="14"/>
    <col min="12302" max="12302" width="8" style="14" customWidth="1"/>
    <col min="12303" max="12303" width="18.7109375" style="14" customWidth="1"/>
    <col min="12304" max="12540" width="9.140625" style="14"/>
    <col min="12541" max="12541" width="11.85546875" style="14" customWidth="1"/>
    <col min="12542" max="12542" width="3.28515625" style="14" customWidth="1"/>
    <col min="12543" max="12543" width="4.28515625" style="14" customWidth="1"/>
    <col min="12544" max="12544" width="5.140625" style="14" customWidth="1"/>
    <col min="12545" max="12545" width="7.5703125" style="14" customWidth="1"/>
    <col min="12546" max="12546" width="4.85546875" style="14" customWidth="1"/>
    <col min="12547" max="12547" width="4.5703125" style="14" customWidth="1"/>
    <col min="12548" max="12548" width="26.7109375" style="14" customWidth="1"/>
    <col min="12549" max="12549" width="14.140625" style="14" customWidth="1"/>
    <col min="12550" max="12550" width="9.7109375" style="14" customWidth="1"/>
    <col min="12551" max="12551" width="18.140625" style="14" customWidth="1"/>
    <col min="12552" max="12552" width="42.85546875" style="14" customWidth="1"/>
    <col min="12553" max="12553" width="0.42578125" style="14" customWidth="1"/>
    <col min="12554" max="12556" width="0" style="14" hidden="1" customWidth="1"/>
    <col min="12557" max="12557" width="9.140625" style="14"/>
    <col min="12558" max="12558" width="8" style="14" customWidth="1"/>
    <col min="12559" max="12559" width="18.7109375" style="14" customWidth="1"/>
    <col min="12560" max="12796" width="9.140625" style="14"/>
    <col min="12797" max="12797" width="11.85546875" style="14" customWidth="1"/>
    <col min="12798" max="12798" width="3.28515625" style="14" customWidth="1"/>
    <col min="12799" max="12799" width="4.28515625" style="14" customWidth="1"/>
    <col min="12800" max="12800" width="5.140625" style="14" customWidth="1"/>
    <col min="12801" max="12801" width="7.5703125" style="14" customWidth="1"/>
    <col min="12802" max="12802" width="4.85546875" style="14" customWidth="1"/>
    <col min="12803" max="12803" width="4.5703125" style="14" customWidth="1"/>
    <col min="12804" max="12804" width="26.7109375" style="14" customWidth="1"/>
    <col min="12805" max="12805" width="14.140625" style="14" customWidth="1"/>
    <col min="12806" max="12806" width="9.7109375" style="14" customWidth="1"/>
    <col min="12807" max="12807" width="18.140625" style="14" customWidth="1"/>
    <col min="12808" max="12808" width="42.85546875" style="14" customWidth="1"/>
    <col min="12809" max="12809" width="0.42578125" style="14" customWidth="1"/>
    <col min="12810" max="12812" width="0" style="14" hidden="1" customWidth="1"/>
    <col min="12813" max="12813" width="9.140625" style="14"/>
    <col min="12814" max="12814" width="8" style="14" customWidth="1"/>
    <col min="12815" max="12815" width="18.7109375" style="14" customWidth="1"/>
    <col min="12816" max="13052" width="9.140625" style="14"/>
    <col min="13053" max="13053" width="11.85546875" style="14" customWidth="1"/>
    <col min="13054" max="13054" width="3.28515625" style="14" customWidth="1"/>
    <col min="13055" max="13055" width="4.28515625" style="14" customWidth="1"/>
    <col min="13056" max="13056" width="5.140625" style="14" customWidth="1"/>
    <col min="13057" max="13057" width="7.5703125" style="14" customWidth="1"/>
    <col min="13058" max="13058" width="4.85546875" style="14" customWidth="1"/>
    <col min="13059" max="13059" width="4.5703125" style="14" customWidth="1"/>
    <col min="13060" max="13060" width="26.7109375" style="14" customWidth="1"/>
    <col min="13061" max="13061" width="14.140625" style="14" customWidth="1"/>
    <col min="13062" max="13062" width="9.7109375" style="14" customWidth="1"/>
    <col min="13063" max="13063" width="18.140625" style="14" customWidth="1"/>
    <col min="13064" max="13064" width="42.85546875" style="14" customWidth="1"/>
    <col min="13065" max="13065" width="0.42578125" style="14" customWidth="1"/>
    <col min="13066" max="13068" width="0" style="14" hidden="1" customWidth="1"/>
    <col min="13069" max="13069" width="9.140625" style="14"/>
    <col min="13070" max="13070" width="8" style="14" customWidth="1"/>
    <col min="13071" max="13071" width="18.7109375" style="14" customWidth="1"/>
    <col min="13072" max="13308" width="9.140625" style="14"/>
    <col min="13309" max="13309" width="11.85546875" style="14" customWidth="1"/>
    <col min="13310" max="13310" width="3.28515625" style="14" customWidth="1"/>
    <col min="13311" max="13311" width="4.28515625" style="14" customWidth="1"/>
    <col min="13312" max="13312" width="5.140625" style="14" customWidth="1"/>
    <col min="13313" max="13313" width="7.5703125" style="14" customWidth="1"/>
    <col min="13314" max="13314" width="4.85546875" style="14" customWidth="1"/>
    <col min="13315" max="13315" width="4.5703125" style="14" customWidth="1"/>
    <col min="13316" max="13316" width="26.7109375" style="14" customWidth="1"/>
    <col min="13317" max="13317" width="14.140625" style="14" customWidth="1"/>
    <col min="13318" max="13318" width="9.7109375" style="14" customWidth="1"/>
    <col min="13319" max="13319" width="18.140625" style="14" customWidth="1"/>
    <col min="13320" max="13320" width="42.85546875" style="14" customWidth="1"/>
    <col min="13321" max="13321" width="0.42578125" style="14" customWidth="1"/>
    <col min="13322" max="13324" width="0" style="14" hidden="1" customWidth="1"/>
    <col min="13325" max="13325" width="9.140625" style="14"/>
    <col min="13326" max="13326" width="8" style="14" customWidth="1"/>
    <col min="13327" max="13327" width="18.7109375" style="14" customWidth="1"/>
    <col min="13328" max="13564" width="9.140625" style="14"/>
    <col min="13565" max="13565" width="11.85546875" style="14" customWidth="1"/>
    <col min="13566" max="13566" width="3.28515625" style="14" customWidth="1"/>
    <col min="13567" max="13567" width="4.28515625" style="14" customWidth="1"/>
    <col min="13568" max="13568" width="5.140625" style="14" customWidth="1"/>
    <col min="13569" max="13569" width="7.5703125" style="14" customWidth="1"/>
    <col min="13570" max="13570" width="4.85546875" style="14" customWidth="1"/>
    <col min="13571" max="13571" width="4.5703125" style="14" customWidth="1"/>
    <col min="13572" max="13572" width="26.7109375" style="14" customWidth="1"/>
    <col min="13573" max="13573" width="14.140625" style="14" customWidth="1"/>
    <col min="13574" max="13574" width="9.7109375" style="14" customWidth="1"/>
    <col min="13575" max="13575" width="18.140625" style="14" customWidth="1"/>
    <col min="13576" max="13576" width="42.85546875" style="14" customWidth="1"/>
    <col min="13577" max="13577" width="0.42578125" style="14" customWidth="1"/>
    <col min="13578" max="13580" width="0" style="14" hidden="1" customWidth="1"/>
    <col min="13581" max="13581" width="9.140625" style="14"/>
    <col min="13582" max="13582" width="8" style="14" customWidth="1"/>
    <col min="13583" max="13583" width="18.7109375" style="14" customWidth="1"/>
    <col min="13584" max="13820" width="9.140625" style="14"/>
    <col min="13821" max="13821" width="11.85546875" style="14" customWidth="1"/>
    <col min="13822" max="13822" width="3.28515625" style="14" customWidth="1"/>
    <col min="13823" max="13823" width="4.28515625" style="14" customWidth="1"/>
    <col min="13824" max="13824" width="5.140625" style="14" customWidth="1"/>
    <col min="13825" max="13825" width="7.5703125" style="14" customWidth="1"/>
    <col min="13826" max="13826" width="4.85546875" style="14" customWidth="1"/>
    <col min="13827" max="13827" width="4.5703125" style="14" customWidth="1"/>
    <col min="13828" max="13828" width="26.7109375" style="14" customWidth="1"/>
    <col min="13829" max="13829" width="14.140625" style="14" customWidth="1"/>
    <col min="13830" max="13830" width="9.7109375" style="14" customWidth="1"/>
    <col min="13831" max="13831" width="18.140625" style="14" customWidth="1"/>
    <col min="13832" max="13832" width="42.85546875" style="14" customWidth="1"/>
    <col min="13833" max="13833" width="0.42578125" style="14" customWidth="1"/>
    <col min="13834" max="13836" width="0" style="14" hidden="1" customWidth="1"/>
    <col min="13837" max="13837" width="9.140625" style="14"/>
    <col min="13838" max="13838" width="8" style="14" customWidth="1"/>
    <col min="13839" max="13839" width="18.7109375" style="14" customWidth="1"/>
    <col min="13840" max="14076" width="9.140625" style="14"/>
    <col min="14077" max="14077" width="11.85546875" style="14" customWidth="1"/>
    <col min="14078" max="14078" width="3.28515625" style="14" customWidth="1"/>
    <col min="14079" max="14079" width="4.28515625" style="14" customWidth="1"/>
    <col min="14080" max="14080" width="5.140625" style="14" customWidth="1"/>
    <col min="14081" max="14081" width="7.5703125" style="14" customWidth="1"/>
    <col min="14082" max="14082" width="4.85546875" style="14" customWidth="1"/>
    <col min="14083" max="14083" width="4.5703125" style="14" customWidth="1"/>
    <col min="14084" max="14084" width="26.7109375" style="14" customWidth="1"/>
    <col min="14085" max="14085" width="14.140625" style="14" customWidth="1"/>
    <col min="14086" max="14086" width="9.7109375" style="14" customWidth="1"/>
    <col min="14087" max="14087" width="18.140625" style="14" customWidth="1"/>
    <col min="14088" max="14088" width="42.85546875" style="14" customWidth="1"/>
    <col min="14089" max="14089" width="0.42578125" style="14" customWidth="1"/>
    <col min="14090" max="14092" width="0" style="14" hidden="1" customWidth="1"/>
    <col min="14093" max="14093" width="9.140625" style="14"/>
    <col min="14094" max="14094" width="8" style="14" customWidth="1"/>
    <col min="14095" max="14095" width="18.7109375" style="14" customWidth="1"/>
    <col min="14096" max="14332" width="9.140625" style="14"/>
    <col min="14333" max="14333" width="11.85546875" style="14" customWidth="1"/>
    <col min="14334" max="14334" width="3.28515625" style="14" customWidth="1"/>
    <col min="14335" max="14335" width="4.28515625" style="14" customWidth="1"/>
    <col min="14336" max="14336" width="5.140625" style="14" customWidth="1"/>
    <col min="14337" max="14337" width="7.5703125" style="14" customWidth="1"/>
    <col min="14338" max="14338" width="4.85546875" style="14" customWidth="1"/>
    <col min="14339" max="14339" width="4.5703125" style="14" customWidth="1"/>
    <col min="14340" max="14340" width="26.7109375" style="14" customWidth="1"/>
    <col min="14341" max="14341" width="14.140625" style="14" customWidth="1"/>
    <col min="14342" max="14342" width="9.7109375" style="14" customWidth="1"/>
    <col min="14343" max="14343" width="18.140625" style="14" customWidth="1"/>
    <col min="14344" max="14344" width="42.85546875" style="14" customWidth="1"/>
    <col min="14345" max="14345" width="0.42578125" style="14" customWidth="1"/>
    <col min="14346" max="14348" width="0" style="14" hidden="1" customWidth="1"/>
    <col min="14349" max="14349" width="9.140625" style="14"/>
    <col min="14350" max="14350" width="8" style="14" customWidth="1"/>
    <col min="14351" max="14351" width="18.7109375" style="14" customWidth="1"/>
    <col min="14352" max="14588" width="9.140625" style="14"/>
    <col min="14589" max="14589" width="11.85546875" style="14" customWidth="1"/>
    <col min="14590" max="14590" width="3.28515625" style="14" customWidth="1"/>
    <col min="14591" max="14591" width="4.28515625" style="14" customWidth="1"/>
    <col min="14592" max="14592" width="5.140625" style="14" customWidth="1"/>
    <col min="14593" max="14593" width="7.5703125" style="14" customWidth="1"/>
    <col min="14594" max="14594" width="4.85546875" style="14" customWidth="1"/>
    <col min="14595" max="14595" width="4.5703125" style="14" customWidth="1"/>
    <col min="14596" max="14596" width="26.7109375" style="14" customWidth="1"/>
    <col min="14597" max="14597" width="14.140625" style="14" customWidth="1"/>
    <col min="14598" max="14598" width="9.7109375" style="14" customWidth="1"/>
    <col min="14599" max="14599" width="18.140625" style="14" customWidth="1"/>
    <col min="14600" max="14600" width="42.85546875" style="14" customWidth="1"/>
    <col min="14601" max="14601" width="0.42578125" style="14" customWidth="1"/>
    <col min="14602" max="14604" width="0" style="14" hidden="1" customWidth="1"/>
    <col min="14605" max="14605" width="9.140625" style="14"/>
    <col min="14606" max="14606" width="8" style="14" customWidth="1"/>
    <col min="14607" max="14607" width="18.7109375" style="14" customWidth="1"/>
    <col min="14608" max="14844" width="9.140625" style="14"/>
    <col min="14845" max="14845" width="11.85546875" style="14" customWidth="1"/>
    <col min="14846" max="14846" width="3.28515625" style="14" customWidth="1"/>
    <col min="14847" max="14847" width="4.28515625" style="14" customWidth="1"/>
    <col min="14848" max="14848" width="5.140625" style="14" customWidth="1"/>
    <col min="14849" max="14849" width="7.5703125" style="14" customWidth="1"/>
    <col min="14850" max="14850" width="4.85546875" style="14" customWidth="1"/>
    <col min="14851" max="14851" width="4.5703125" style="14" customWidth="1"/>
    <col min="14852" max="14852" width="26.7109375" style="14" customWidth="1"/>
    <col min="14853" max="14853" width="14.140625" style="14" customWidth="1"/>
    <col min="14854" max="14854" width="9.7109375" style="14" customWidth="1"/>
    <col min="14855" max="14855" width="18.140625" style="14" customWidth="1"/>
    <col min="14856" max="14856" width="42.85546875" style="14" customWidth="1"/>
    <col min="14857" max="14857" width="0.42578125" style="14" customWidth="1"/>
    <col min="14858" max="14860" width="0" style="14" hidden="1" customWidth="1"/>
    <col min="14861" max="14861" width="9.140625" style="14"/>
    <col min="14862" max="14862" width="8" style="14" customWidth="1"/>
    <col min="14863" max="14863" width="18.7109375" style="14" customWidth="1"/>
    <col min="14864" max="15100" width="9.140625" style="14"/>
    <col min="15101" max="15101" width="11.85546875" style="14" customWidth="1"/>
    <col min="15102" max="15102" width="3.28515625" style="14" customWidth="1"/>
    <col min="15103" max="15103" width="4.28515625" style="14" customWidth="1"/>
    <col min="15104" max="15104" width="5.140625" style="14" customWidth="1"/>
    <col min="15105" max="15105" width="7.5703125" style="14" customWidth="1"/>
    <col min="15106" max="15106" width="4.85546875" style="14" customWidth="1"/>
    <col min="15107" max="15107" width="4.5703125" style="14" customWidth="1"/>
    <col min="15108" max="15108" width="26.7109375" style="14" customWidth="1"/>
    <col min="15109" max="15109" width="14.140625" style="14" customWidth="1"/>
    <col min="15110" max="15110" width="9.7109375" style="14" customWidth="1"/>
    <col min="15111" max="15111" width="18.140625" style="14" customWidth="1"/>
    <col min="15112" max="15112" width="42.85546875" style="14" customWidth="1"/>
    <col min="15113" max="15113" width="0.42578125" style="14" customWidth="1"/>
    <col min="15114" max="15116" width="0" style="14" hidden="1" customWidth="1"/>
    <col min="15117" max="15117" width="9.140625" style="14"/>
    <col min="15118" max="15118" width="8" style="14" customWidth="1"/>
    <col min="15119" max="15119" width="18.7109375" style="14" customWidth="1"/>
    <col min="15120" max="15356" width="9.140625" style="14"/>
    <col min="15357" max="15357" width="11.85546875" style="14" customWidth="1"/>
    <col min="15358" max="15358" width="3.28515625" style="14" customWidth="1"/>
    <col min="15359" max="15359" width="4.28515625" style="14" customWidth="1"/>
    <col min="15360" max="15360" width="5.140625" style="14" customWidth="1"/>
    <col min="15361" max="15361" width="7.5703125" style="14" customWidth="1"/>
    <col min="15362" max="15362" width="4.85546875" style="14" customWidth="1"/>
    <col min="15363" max="15363" width="4.5703125" style="14" customWidth="1"/>
    <col min="15364" max="15364" width="26.7109375" style="14" customWidth="1"/>
    <col min="15365" max="15365" width="14.140625" style="14" customWidth="1"/>
    <col min="15366" max="15366" width="9.7109375" style="14" customWidth="1"/>
    <col min="15367" max="15367" width="18.140625" style="14" customWidth="1"/>
    <col min="15368" max="15368" width="42.85546875" style="14" customWidth="1"/>
    <col min="15369" max="15369" width="0.42578125" style="14" customWidth="1"/>
    <col min="15370" max="15372" width="0" style="14" hidden="1" customWidth="1"/>
    <col min="15373" max="15373" width="9.140625" style="14"/>
    <col min="15374" max="15374" width="8" style="14" customWidth="1"/>
    <col min="15375" max="15375" width="18.7109375" style="14" customWidth="1"/>
    <col min="15376" max="15612" width="9.140625" style="14"/>
    <col min="15613" max="15613" width="11.85546875" style="14" customWidth="1"/>
    <col min="15614" max="15614" width="3.28515625" style="14" customWidth="1"/>
    <col min="15615" max="15615" width="4.28515625" style="14" customWidth="1"/>
    <col min="15616" max="15616" width="5.140625" style="14" customWidth="1"/>
    <col min="15617" max="15617" width="7.5703125" style="14" customWidth="1"/>
    <col min="15618" max="15618" width="4.85546875" style="14" customWidth="1"/>
    <col min="15619" max="15619" width="4.5703125" style="14" customWidth="1"/>
    <col min="15620" max="15620" width="26.7109375" style="14" customWidth="1"/>
    <col min="15621" max="15621" width="14.140625" style="14" customWidth="1"/>
    <col min="15622" max="15622" width="9.7109375" style="14" customWidth="1"/>
    <col min="15623" max="15623" width="18.140625" style="14" customWidth="1"/>
    <col min="15624" max="15624" width="42.85546875" style="14" customWidth="1"/>
    <col min="15625" max="15625" width="0.42578125" style="14" customWidth="1"/>
    <col min="15626" max="15628" width="0" style="14" hidden="1" customWidth="1"/>
    <col min="15629" max="15629" width="9.140625" style="14"/>
    <col min="15630" max="15630" width="8" style="14" customWidth="1"/>
    <col min="15631" max="15631" width="18.7109375" style="14" customWidth="1"/>
    <col min="15632" max="15868" width="9.140625" style="14"/>
    <col min="15869" max="15869" width="11.85546875" style="14" customWidth="1"/>
    <col min="15870" max="15870" width="3.28515625" style="14" customWidth="1"/>
    <col min="15871" max="15871" width="4.28515625" style="14" customWidth="1"/>
    <col min="15872" max="15872" width="5.140625" style="14" customWidth="1"/>
    <col min="15873" max="15873" width="7.5703125" style="14" customWidth="1"/>
    <col min="15874" max="15874" width="4.85546875" style="14" customWidth="1"/>
    <col min="15875" max="15875" width="4.5703125" style="14" customWidth="1"/>
    <col min="15876" max="15876" width="26.7109375" style="14" customWidth="1"/>
    <col min="15877" max="15877" width="14.140625" style="14" customWidth="1"/>
    <col min="15878" max="15878" width="9.7109375" style="14" customWidth="1"/>
    <col min="15879" max="15879" width="18.140625" style="14" customWidth="1"/>
    <col min="15880" max="15880" width="42.85546875" style="14" customWidth="1"/>
    <col min="15881" max="15881" width="0.42578125" style="14" customWidth="1"/>
    <col min="15882" max="15884" width="0" style="14" hidden="1" customWidth="1"/>
    <col min="15885" max="15885" width="9.140625" style="14"/>
    <col min="15886" max="15886" width="8" style="14" customWidth="1"/>
    <col min="15887" max="15887" width="18.7109375" style="14" customWidth="1"/>
    <col min="15888" max="16124" width="9.140625" style="14"/>
    <col min="16125" max="16125" width="11.85546875" style="14" customWidth="1"/>
    <col min="16126" max="16126" width="3.28515625" style="14" customWidth="1"/>
    <col min="16127" max="16127" width="4.28515625" style="14" customWidth="1"/>
    <col min="16128" max="16128" width="5.140625" style="14" customWidth="1"/>
    <col min="16129" max="16129" width="7.5703125" style="14" customWidth="1"/>
    <col min="16130" max="16130" width="4.85546875" style="14" customWidth="1"/>
    <col min="16131" max="16131" width="4.5703125" style="14" customWidth="1"/>
    <col min="16132" max="16132" width="26.7109375" style="14" customWidth="1"/>
    <col min="16133" max="16133" width="14.140625" style="14" customWidth="1"/>
    <col min="16134" max="16134" width="9.7109375" style="14" customWidth="1"/>
    <col min="16135" max="16135" width="18.140625" style="14" customWidth="1"/>
    <col min="16136" max="16136" width="42.85546875" style="14" customWidth="1"/>
    <col min="16137" max="16137" width="0.42578125" style="14" customWidth="1"/>
    <col min="16138" max="16140" width="0" style="14" hidden="1" customWidth="1"/>
    <col min="16141" max="16141" width="9.140625" style="14"/>
    <col min="16142" max="16142" width="8" style="14" customWidth="1"/>
    <col min="16143" max="16143" width="18.7109375" style="14" customWidth="1"/>
    <col min="16144" max="16384" width="9.140625" style="14"/>
  </cols>
  <sheetData>
    <row r="1" spans="1:18" customFormat="1" ht="18.75">
      <c r="A1" s="131"/>
      <c r="B1" s="131"/>
      <c r="C1" s="131"/>
      <c r="D1" s="131"/>
      <c r="O1" s="153"/>
    </row>
    <row r="2" spans="1:18" customFormat="1" ht="19.5" customHeight="1">
      <c r="A2" s="354" t="s">
        <v>488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</row>
    <row r="3" spans="1:18" customFormat="1" ht="19.5" customHeight="1">
      <c r="A3" s="354"/>
      <c r="B3" s="354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</row>
    <row r="4" spans="1:18" customFormat="1" ht="12.75">
      <c r="A4" s="394"/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  <c r="O4" s="394"/>
    </row>
    <row r="6" spans="1:18">
      <c r="A6" s="79" t="s">
        <v>460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</row>
    <row r="7" spans="1:18" ht="24.95" customHeight="1">
      <c r="A7" s="84" t="s">
        <v>461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R7" s="82"/>
    </row>
    <row r="8" spans="1:18" ht="24.95" customHeight="1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8" ht="24.95" customHeight="1">
      <c r="A9" s="439" t="s">
        <v>14</v>
      </c>
      <c r="B9" s="449" t="s">
        <v>190</v>
      </c>
      <c r="C9" s="449"/>
      <c r="D9" s="449"/>
      <c r="E9" s="449"/>
      <c r="F9" s="449"/>
      <c r="G9" s="449"/>
      <c r="H9" s="449"/>
      <c r="I9" s="449"/>
      <c r="J9" s="449"/>
      <c r="K9" s="449"/>
      <c r="L9" s="449"/>
      <c r="M9" s="449" t="s">
        <v>5</v>
      </c>
      <c r="N9" s="449"/>
      <c r="O9" s="439"/>
    </row>
    <row r="10" spans="1:18" ht="24.95" customHeight="1">
      <c r="A10" s="439"/>
      <c r="B10" s="449"/>
      <c r="C10" s="449"/>
      <c r="D10" s="449"/>
      <c r="E10" s="449"/>
      <c r="F10" s="449"/>
      <c r="G10" s="449"/>
      <c r="H10" s="449"/>
      <c r="I10" s="449"/>
      <c r="J10" s="449"/>
      <c r="K10" s="449"/>
      <c r="L10" s="449"/>
      <c r="M10" s="449"/>
      <c r="N10" s="449"/>
      <c r="O10" s="439"/>
    </row>
    <row r="11" spans="1:18" ht="24.95" customHeight="1">
      <c r="A11" s="85" t="s">
        <v>59</v>
      </c>
      <c r="B11" s="450" t="s">
        <v>192</v>
      </c>
      <c r="C11" s="450"/>
      <c r="D11" s="450"/>
      <c r="E11" s="450"/>
      <c r="F11" s="450"/>
      <c r="G11" s="450"/>
      <c r="H11" s="450"/>
      <c r="I11" s="450"/>
      <c r="J11" s="450"/>
      <c r="K11" s="450"/>
      <c r="L11" s="450"/>
      <c r="M11" s="451" t="s">
        <v>168</v>
      </c>
      <c r="N11" s="452"/>
      <c r="O11" s="91"/>
    </row>
    <row r="12" spans="1:18" ht="24.95" customHeight="1">
      <c r="A12" s="85" t="s">
        <v>61</v>
      </c>
      <c r="B12" s="450" t="s">
        <v>193</v>
      </c>
      <c r="C12" s="450"/>
      <c r="D12" s="450"/>
      <c r="E12" s="450"/>
      <c r="F12" s="450"/>
      <c r="G12" s="450"/>
      <c r="H12" s="450"/>
      <c r="I12" s="450"/>
      <c r="J12" s="450"/>
      <c r="K12" s="450"/>
      <c r="L12" s="450"/>
      <c r="M12" s="451" t="s">
        <v>168</v>
      </c>
      <c r="N12" s="452"/>
      <c r="O12" s="91"/>
    </row>
    <row r="13" spans="1:18" ht="24.95" customHeight="1">
      <c r="A13" s="86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8"/>
      <c r="N13" s="88"/>
      <c r="O13" s="89"/>
    </row>
    <row r="14" spans="1:18" ht="24.95" customHeight="1">
      <c r="A14" s="84" t="s">
        <v>462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</row>
    <row r="15" spans="1:18" ht="24.95" customHeight="1">
      <c r="A15" s="83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</row>
    <row r="16" spans="1:18" ht="24.95" customHeight="1">
      <c r="A16" s="434" t="s">
        <v>194</v>
      </c>
      <c r="B16" s="440" t="s">
        <v>190</v>
      </c>
      <c r="C16" s="441"/>
      <c r="D16" s="441"/>
      <c r="E16" s="441"/>
      <c r="F16" s="441"/>
      <c r="G16" s="441"/>
      <c r="H16" s="441"/>
      <c r="I16" s="441"/>
      <c r="J16" s="441"/>
      <c r="K16" s="442"/>
      <c r="L16" s="437" t="s">
        <v>195</v>
      </c>
      <c r="M16" s="437"/>
    </row>
    <row r="17" spans="1:15" ht="24.95" customHeight="1">
      <c r="A17" s="434"/>
      <c r="B17" s="443"/>
      <c r="C17" s="444"/>
      <c r="D17" s="444"/>
      <c r="E17" s="444"/>
      <c r="F17" s="444"/>
      <c r="G17" s="444"/>
      <c r="H17" s="444"/>
      <c r="I17" s="444"/>
      <c r="J17" s="444"/>
      <c r="K17" s="445"/>
      <c r="L17" s="449" t="s">
        <v>5</v>
      </c>
      <c r="M17" s="434" t="s">
        <v>191</v>
      </c>
    </row>
    <row r="18" spans="1:15" ht="24.95" customHeight="1">
      <c r="A18" s="434"/>
      <c r="B18" s="446"/>
      <c r="C18" s="447"/>
      <c r="D18" s="447"/>
      <c r="E18" s="447"/>
      <c r="F18" s="447"/>
      <c r="G18" s="447"/>
      <c r="H18" s="447"/>
      <c r="I18" s="447"/>
      <c r="J18" s="447"/>
      <c r="K18" s="448"/>
      <c r="L18" s="449"/>
      <c r="M18" s="434"/>
    </row>
    <row r="19" spans="1:15" ht="43.5" customHeight="1">
      <c r="A19" s="90" t="s">
        <v>59</v>
      </c>
      <c r="B19" s="438" t="s">
        <v>196</v>
      </c>
      <c r="C19" s="438"/>
      <c r="D19" s="438"/>
      <c r="E19" s="438"/>
      <c r="F19" s="438"/>
      <c r="G19" s="438"/>
      <c r="H19" s="438"/>
      <c r="I19" s="438"/>
      <c r="J19" s="438"/>
      <c r="K19" s="438"/>
      <c r="L19" s="216" t="s">
        <v>197</v>
      </c>
      <c r="M19" s="91"/>
      <c r="O19" s="217"/>
    </row>
    <row r="20" spans="1:15" ht="49.5" customHeight="1">
      <c r="A20" s="90" t="s">
        <v>61</v>
      </c>
      <c r="B20" s="438" t="s">
        <v>196</v>
      </c>
      <c r="C20" s="438"/>
      <c r="D20" s="438"/>
      <c r="E20" s="438"/>
      <c r="F20" s="438"/>
      <c r="G20" s="438"/>
      <c r="H20" s="438"/>
      <c r="I20" s="438"/>
      <c r="J20" s="438"/>
      <c r="K20" s="438"/>
      <c r="L20" s="216" t="s">
        <v>197</v>
      </c>
      <c r="M20" s="91"/>
      <c r="O20" s="217"/>
    </row>
    <row r="21" spans="1:15" ht="44.25" customHeight="1">
      <c r="A21" s="90" t="s">
        <v>62</v>
      </c>
      <c r="B21" s="438" t="s">
        <v>198</v>
      </c>
      <c r="C21" s="438"/>
      <c r="D21" s="438"/>
      <c r="E21" s="438"/>
      <c r="F21" s="438"/>
      <c r="G21" s="438"/>
      <c r="H21" s="438"/>
      <c r="I21" s="438"/>
      <c r="J21" s="438"/>
      <c r="K21" s="438"/>
      <c r="L21" s="216" t="s">
        <v>197</v>
      </c>
      <c r="M21" s="91"/>
      <c r="O21" s="217"/>
    </row>
    <row r="22" spans="1:15" ht="46.5" customHeight="1">
      <c r="A22" s="90" t="s">
        <v>63</v>
      </c>
      <c r="B22" s="438" t="s">
        <v>198</v>
      </c>
      <c r="C22" s="438"/>
      <c r="D22" s="438"/>
      <c r="E22" s="438"/>
      <c r="F22" s="438"/>
      <c r="G22" s="438"/>
      <c r="H22" s="438"/>
      <c r="I22" s="438"/>
      <c r="J22" s="438"/>
      <c r="K22" s="438"/>
      <c r="L22" s="216" t="s">
        <v>197</v>
      </c>
      <c r="M22" s="91"/>
    </row>
    <row r="23" spans="1:15" ht="51" customHeight="1">
      <c r="A23" s="90" t="s">
        <v>144</v>
      </c>
      <c r="B23" s="438" t="s">
        <v>199</v>
      </c>
      <c r="C23" s="438"/>
      <c r="D23" s="438"/>
      <c r="E23" s="438"/>
      <c r="F23" s="438"/>
      <c r="G23" s="438"/>
      <c r="H23" s="438"/>
      <c r="I23" s="438"/>
      <c r="J23" s="438"/>
      <c r="K23" s="438"/>
      <c r="L23" s="216" t="s">
        <v>197</v>
      </c>
      <c r="M23" s="91"/>
    </row>
    <row r="24" spans="1:15" ht="53.25" customHeight="1">
      <c r="A24" s="90" t="s">
        <v>145</v>
      </c>
      <c r="B24" s="438" t="s">
        <v>199</v>
      </c>
      <c r="C24" s="438"/>
      <c r="D24" s="438"/>
      <c r="E24" s="438"/>
      <c r="F24" s="438"/>
      <c r="G24" s="438"/>
      <c r="H24" s="438"/>
      <c r="I24" s="438"/>
      <c r="J24" s="438"/>
      <c r="K24" s="438"/>
      <c r="L24" s="216" t="s">
        <v>197</v>
      </c>
      <c r="M24" s="91"/>
    </row>
    <row r="25" spans="1:15" ht="57.75" customHeight="1">
      <c r="A25" s="90" t="s">
        <v>146</v>
      </c>
      <c r="B25" s="438" t="s">
        <v>200</v>
      </c>
      <c r="C25" s="438"/>
      <c r="D25" s="438"/>
      <c r="E25" s="438"/>
      <c r="F25" s="438"/>
      <c r="G25" s="438"/>
      <c r="H25" s="438"/>
      <c r="I25" s="438"/>
      <c r="J25" s="438"/>
      <c r="K25" s="438"/>
      <c r="L25" s="216" t="s">
        <v>197</v>
      </c>
      <c r="M25" s="91"/>
    </row>
    <row r="26" spans="1:15" ht="49.5" customHeight="1">
      <c r="A26" s="90" t="s">
        <v>147</v>
      </c>
      <c r="B26" s="438" t="s">
        <v>200</v>
      </c>
      <c r="C26" s="438"/>
      <c r="D26" s="438"/>
      <c r="E26" s="438"/>
      <c r="F26" s="438"/>
      <c r="G26" s="438"/>
      <c r="H26" s="438"/>
      <c r="I26" s="438"/>
      <c r="J26" s="438"/>
      <c r="K26" s="438"/>
      <c r="L26" s="216" t="s">
        <v>197</v>
      </c>
      <c r="M26" s="91"/>
    </row>
    <row r="27" spans="1:15" ht="39.75" customHeight="1">
      <c r="A27" s="90" t="s">
        <v>148</v>
      </c>
      <c r="B27" s="438" t="s">
        <v>201</v>
      </c>
      <c r="C27" s="438"/>
      <c r="D27" s="438"/>
      <c r="E27" s="438"/>
      <c r="F27" s="438"/>
      <c r="G27" s="438"/>
      <c r="H27" s="438"/>
      <c r="I27" s="438"/>
      <c r="J27" s="438"/>
      <c r="K27" s="438"/>
      <c r="L27" s="216" t="s">
        <v>197</v>
      </c>
      <c r="M27" s="91"/>
    </row>
    <row r="28" spans="1:15" ht="39.75" customHeight="1">
      <c r="A28" s="90" t="s">
        <v>157</v>
      </c>
      <c r="B28" s="438" t="s">
        <v>201</v>
      </c>
      <c r="C28" s="438"/>
      <c r="D28" s="438"/>
      <c r="E28" s="438"/>
      <c r="F28" s="438"/>
      <c r="G28" s="438"/>
      <c r="H28" s="438"/>
      <c r="I28" s="438"/>
      <c r="J28" s="438"/>
      <c r="K28" s="438"/>
      <c r="L28" s="216" t="s">
        <v>197</v>
      </c>
      <c r="M28" s="91"/>
    </row>
    <row r="29" spans="1:15" ht="30.75" customHeight="1">
      <c r="A29" s="90" t="s">
        <v>202</v>
      </c>
      <c r="B29" s="436" t="s">
        <v>203</v>
      </c>
      <c r="C29" s="436"/>
      <c r="D29" s="436"/>
      <c r="E29" s="436"/>
      <c r="F29" s="436"/>
      <c r="G29" s="436"/>
      <c r="H29" s="436"/>
      <c r="I29" s="436"/>
      <c r="J29" s="436"/>
      <c r="K29" s="436"/>
      <c r="L29" s="216" t="s">
        <v>197</v>
      </c>
      <c r="M29" s="91"/>
    </row>
    <row r="30" spans="1:15" ht="30.75" customHeight="1">
      <c r="A30" s="90" t="s">
        <v>158</v>
      </c>
      <c r="B30" s="436" t="s">
        <v>203</v>
      </c>
      <c r="C30" s="436"/>
      <c r="D30" s="436"/>
      <c r="E30" s="436"/>
      <c r="F30" s="436"/>
      <c r="G30" s="436"/>
      <c r="H30" s="436"/>
      <c r="I30" s="436"/>
      <c r="J30" s="436"/>
      <c r="K30" s="436"/>
      <c r="L30" s="216" t="s">
        <v>197</v>
      </c>
      <c r="M30" s="91"/>
    </row>
    <row r="31" spans="1:15" ht="30.75" customHeight="1">
      <c r="A31" s="90" t="s">
        <v>154</v>
      </c>
      <c r="B31" s="436" t="s">
        <v>204</v>
      </c>
      <c r="C31" s="436"/>
      <c r="D31" s="436"/>
      <c r="E31" s="436"/>
      <c r="F31" s="436"/>
      <c r="G31" s="436"/>
      <c r="H31" s="436"/>
      <c r="I31" s="436"/>
      <c r="J31" s="436"/>
      <c r="K31" s="436"/>
      <c r="L31" s="216" t="s">
        <v>197</v>
      </c>
      <c r="M31" s="91"/>
    </row>
    <row r="32" spans="1:15" ht="30.75" customHeight="1">
      <c r="A32" s="90" t="s">
        <v>159</v>
      </c>
      <c r="B32" s="436" t="s">
        <v>204</v>
      </c>
      <c r="C32" s="436"/>
      <c r="D32" s="436"/>
      <c r="E32" s="436"/>
      <c r="F32" s="436"/>
      <c r="G32" s="436"/>
      <c r="H32" s="436"/>
      <c r="I32" s="436"/>
      <c r="J32" s="436"/>
      <c r="K32" s="436"/>
      <c r="L32" s="216" t="s">
        <v>197</v>
      </c>
      <c r="M32" s="91"/>
    </row>
    <row r="33" spans="1:18" ht="30.75" customHeight="1">
      <c r="A33" s="90" t="s">
        <v>205</v>
      </c>
      <c r="B33" s="436" t="s">
        <v>206</v>
      </c>
      <c r="C33" s="436"/>
      <c r="D33" s="436"/>
      <c r="E33" s="436"/>
      <c r="F33" s="436"/>
      <c r="G33" s="436"/>
      <c r="H33" s="436"/>
      <c r="I33" s="436"/>
      <c r="J33" s="436"/>
      <c r="K33" s="436"/>
      <c r="L33" s="216" t="s">
        <v>197</v>
      </c>
      <c r="M33" s="91"/>
    </row>
    <row r="34" spans="1:18" ht="30.75" customHeight="1">
      <c r="A34" s="90" t="s">
        <v>160</v>
      </c>
      <c r="B34" s="436" t="s">
        <v>206</v>
      </c>
      <c r="C34" s="436"/>
      <c r="D34" s="436"/>
      <c r="E34" s="436"/>
      <c r="F34" s="436"/>
      <c r="G34" s="436"/>
      <c r="H34" s="436"/>
      <c r="I34" s="436"/>
      <c r="J34" s="436"/>
      <c r="K34" s="436"/>
      <c r="L34" s="216" t="s">
        <v>197</v>
      </c>
      <c r="M34" s="91"/>
    </row>
    <row r="35" spans="1:18">
      <c r="A35" s="92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4"/>
      <c r="M35" s="94"/>
      <c r="N35" s="95"/>
      <c r="O35" s="89"/>
    </row>
    <row r="36" spans="1:18">
      <c r="A36" s="92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5"/>
      <c r="O36" s="89"/>
    </row>
    <row r="37" spans="1:18">
      <c r="A37" s="92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5"/>
      <c r="O37" s="89"/>
    </row>
    <row r="38" spans="1:18">
      <c r="A38" s="96" t="s">
        <v>463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</row>
    <row r="39" spans="1:18">
      <c r="A39" s="96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</row>
    <row r="40" spans="1:18">
      <c r="A40" s="434" t="s">
        <v>194</v>
      </c>
      <c r="B40" s="437" t="s">
        <v>27</v>
      </c>
      <c r="C40" s="437"/>
      <c r="D40" s="437"/>
      <c r="E40" s="437"/>
      <c r="F40" s="437"/>
      <c r="G40" s="437"/>
      <c r="H40" s="437"/>
      <c r="I40" s="437"/>
      <c r="J40" s="437"/>
      <c r="K40" s="437"/>
      <c r="L40" s="437"/>
      <c r="M40" s="437"/>
      <c r="N40" s="437" t="s">
        <v>5</v>
      </c>
      <c r="O40" s="434" t="s">
        <v>191</v>
      </c>
      <c r="R40" s="82"/>
    </row>
    <row r="41" spans="1:18">
      <c r="A41" s="434"/>
      <c r="B41" s="437"/>
      <c r="C41" s="437"/>
      <c r="D41" s="437"/>
      <c r="E41" s="437"/>
      <c r="F41" s="437"/>
      <c r="G41" s="437"/>
      <c r="H41" s="437"/>
      <c r="I41" s="437"/>
      <c r="J41" s="437"/>
      <c r="K41" s="437"/>
      <c r="L41" s="437"/>
      <c r="M41" s="437"/>
      <c r="N41" s="437"/>
      <c r="O41" s="434"/>
    </row>
    <row r="42" spans="1:18" ht="37.5" customHeight="1">
      <c r="A42" s="90"/>
      <c r="B42" s="435"/>
      <c r="C42" s="435"/>
      <c r="D42" s="435"/>
      <c r="E42" s="435"/>
      <c r="F42" s="435"/>
      <c r="G42" s="435"/>
      <c r="H42" s="435"/>
      <c r="I42" s="435"/>
      <c r="J42" s="435"/>
      <c r="K42" s="435"/>
      <c r="L42" s="435"/>
      <c r="M42" s="435"/>
      <c r="N42" s="216"/>
      <c r="O42" s="91"/>
      <c r="R42" s="82"/>
    </row>
    <row r="43" spans="1:18" ht="37.5" customHeight="1">
      <c r="A43" s="90"/>
      <c r="B43" s="435"/>
      <c r="C43" s="435"/>
      <c r="D43" s="435"/>
      <c r="E43" s="435"/>
      <c r="F43" s="435"/>
      <c r="G43" s="435"/>
      <c r="H43" s="435"/>
      <c r="I43" s="435"/>
      <c r="J43" s="435"/>
      <c r="K43" s="435"/>
      <c r="L43" s="435"/>
      <c r="M43" s="435"/>
      <c r="N43" s="216"/>
      <c r="O43" s="91"/>
    </row>
    <row r="44" spans="1:18" ht="37.5" customHeight="1">
      <c r="A44" s="90"/>
      <c r="B44" s="435"/>
      <c r="C44" s="435"/>
      <c r="D44" s="435"/>
      <c r="E44" s="435"/>
      <c r="F44" s="435"/>
      <c r="G44" s="435"/>
      <c r="H44" s="435"/>
      <c r="I44" s="435"/>
      <c r="J44" s="435"/>
      <c r="K44" s="435"/>
      <c r="L44" s="435"/>
      <c r="M44" s="435"/>
      <c r="N44" s="216"/>
      <c r="O44" s="91"/>
    </row>
    <row r="47" spans="1:18">
      <c r="A47" s="98" t="s">
        <v>464</v>
      </c>
      <c r="B47" s="98"/>
      <c r="C47" s="98"/>
      <c r="D47" s="98"/>
      <c r="E47" s="98"/>
      <c r="F47" s="98"/>
      <c r="G47" s="100"/>
    </row>
    <row r="48" spans="1:18">
      <c r="A48" s="98"/>
      <c r="B48" s="98"/>
      <c r="C48" s="98"/>
      <c r="D48" s="98"/>
      <c r="E48" s="98"/>
      <c r="F48" s="98"/>
      <c r="G48" s="100"/>
    </row>
    <row r="49" spans="1:18" ht="12.75" customHeight="1">
      <c r="A49" s="101"/>
      <c r="B49" s="432" t="s">
        <v>207</v>
      </c>
      <c r="C49" s="432"/>
      <c r="D49" s="432"/>
      <c r="E49" s="432"/>
      <c r="F49" s="432"/>
      <c r="G49" s="432"/>
      <c r="H49" s="432"/>
      <c r="I49" s="99" t="s">
        <v>208</v>
      </c>
      <c r="J49" s="99" t="s">
        <v>186</v>
      </c>
      <c r="K49" s="432" t="s">
        <v>82</v>
      </c>
      <c r="L49" s="99" t="s">
        <v>19</v>
      </c>
      <c r="M49" s="432" t="s">
        <v>209</v>
      </c>
      <c r="N49" s="433"/>
    </row>
    <row r="50" spans="1:18">
      <c r="A50" s="101"/>
      <c r="B50" s="432"/>
      <c r="C50" s="432"/>
      <c r="D50" s="432"/>
      <c r="E50" s="432"/>
      <c r="F50" s="432"/>
      <c r="G50" s="432"/>
      <c r="H50" s="432"/>
      <c r="I50" s="99"/>
      <c r="J50" s="99"/>
      <c r="K50" s="432"/>
      <c r="L50" s="99" t="s">
        <v>210</v>
      </c>
      <c r="M50" s="432"/>
      <c r="N50" s="433"/>
      <c r="R50" s="82"/>
    </row>
    <row r="51" spans="1:18" ht="12.75" customHeight="1">
      <c r="A51" s="429"/>
      <c r="B51" s="430"/>
      <c r="C51" s="430"/>
      <c r="D51" s="430"/>
      <c r="E51" s="430"/>
      <c r="F51" s="430"/>
      <c r="G51" s="430"/>
      <c r="H51" s="430"/>
      <c r="I51" s="430"/>
      <c r="J51" s="430"/>
      <c r="K51" s="430"/>
      <c r="L51" s="430"/>
      <c r="M51" s="430"/>
      <c r="N51" s="431"/>
    </row>
    <row r="52" spans="1:18" ht="12.75" customHeight="1">
      <c r="A52" s="429"/>
      <c r="B52" s="430"/>
      <c r="C52" s="430"/>
      <c r="D52" s="430"/>
      <c r="E52" s="430"/>
      <c r="F52" s="430"/>
      <c r="G52" s="430"/>
      <c r="H52" s="430"/>
      <c r="I52" s="430"/>
      <c r="J52" s="430"/>
      <c r="K52" s="430"/>
      <c r="L52" s="430"/>
      <c r="M52" s="430"/>
      <c r="N52" s="431"/>
    </row>
    <row r="53" spans="1:18" ht="12.75" customHeight="1">
      <c r="A53" s="429"/>
      <c r="B53" s="430"/>
      <c r="C53" s="430"/>
      <c r="D53" s="430"/>
      <c r="E53" s="430"/>
      <c r="F53" s="430"/>
      <c r="G53" s="430"/>
      <c r="H53" s="430"/>
      <c r="I53" s="430"/>
      <c r="J53" s="430"/>
      <c r="K53" s="430"/>
      <c r="L53" s="430"/>
      <c r="M53" s="430"/>
      <c r="N53" s="431"/>
    </row>
    <row r="54" spans="1:18" ht="12.75" customHeight="1">
      <c r="A54" s="429"/>
      <c r="B54" s="430"/>
      <c r="C54" s="430"/>
      <c r="D54" s="430"/>
      <c r="E54" s="430"/>
      <c r="F54" s="430"/>
      <c r="G54" s="430"/>
      <c r="H54" s="430"/>
      <c r="I54" s="430"/>
      <c r="J54" s="430"/>
      <c r="K54" s="430"/>
      <c r="L54" s="430"/>
      <c r="M54" s="430"/>
      <c r="N54" s="431"/>
    </row>
    <row r="55" spans="1:18">
      <c r="A55" s="102"/>
      <c r="B55" s="100"/>
      <c r="C55" s="103"/>
      <c r="D55" s="100"/>
      <c r="E55" s="100"/>
      <c r="F55" s="100"/>
      <c r="G55" s="100"/>
    </row>
    <row r="56" spans="1:18" ht="20.25" customHeight="1">
      <c r="A56" s="427"/>
      <c r="B56" s="427"/>
      <c r="C56" s="427"/>
      <c r="D56" s="427"/>
      <c r="E56" s="427"/>
      <c r="F56" s="427"/>
      <c r="G56" s="427"/>
      <c r="H56" s="427"/>
      <c r="I56" s="427"/>
      <c r="J56" s="427"/>
      <c r="K56" s="427"/>
      <c r="L56" s="427"/>
      <c r="M56" s="427"/>
    </row>
    <row r="57" spans="1:18" ht="48" customHeight="1">
      <c r="A57" s="426"/>
      <c r="B57" s="426"/>
      <c r="C57" s="426"/>
      <c r="D57" s="426"/>
      <c r="E57" s="426"/>
      <c r="F57" s="426"/>
      <c r="G57" s="426"/>
      <c r="H57" s="426"/>
      <c r="I57" s="426"/>
      <c r="J57" s="426"/>
      <c r="K57" s="426"/>
      <c r="L57" s="426"/>
      <c r="M57" s="426"/>
    </row>
    <row r="58" spans="1:18" ht="30.75" customHeight="1">
      <c r="A58" s="427"/>
      <c r="B58" s="427"/>
      <c r="C58" s="427"/>
      <c r="D58" s="427"/>
      <c r="E58" s="427"/>
      <c r="F58" s="427"/>
      <c r="G58" s="427"/>
      <c r="H58" s="427"/>
      <c r="I58" s="427"/>
      <c r="J58" s="427"/>
      <c r="K58" s="427"/>
      <c r="L58" s="427"/>
      <c r="M58" s="427"/>
    </row>
    <row r="59" spans="1:18" ht="9" hidden="1" customHeight="1">
      <c r="A59" s="427"/>
      <c r="B59" s="427"/>
      <c r="C59" s="427"/>
      <c r="D59" s="427"/>
      <c r="E59" s="427"/>
      <c r="F59" s="427"/>
      <c r="G59" s="427"/>
      <c r="H59" s="427"/>
      <c r="I59" s="427"/>
      <c r="J59" s="427"/>
      <c r="K59" s="427"/>
      <c r="L59" s="427"/>
      <c r="M59" s="427"/>
    </row>
    <row r="60" spans="1:18" ht="16.5" customHeight="1">
      <c r="A60" s="428"/>
      <c r="B60" s="428"/>
      <c r="C60" s="428"/>
      <c r="D60" s="428"/>
      <c r="E60" s="428"/>
      <c r="F60" s="428"/>
      <c r="G60" s="428"/>
      <c r="H60" s="428"/>
      <c r="I60" s="428"/>
      <c r="J60" s="428"/>
      <c r="K60" s="428"/>
      <c r="L60" s="428"/>
      <c r="M60" s="428"/>
    </row>
    <row r="61" spans="1:18" ht="30" customHeight="1">
      <c r="A61" s="428"/>
      <c r="B61" s="428"/>
      <c r="C61" s="428"/>
      <c r="D61" s="428"/>
      <c r="E61" s="428"/>
      <c r="F61" s="428"/>
      <c r="G61" s="428"/>
      <c r="H61" s="428"/>
      <c r="I61" s="428"/>
      <c r="J61" s="428"/>
      <c r="K61" s="428"/>
      <c r="L61" s="428"/>
      <c r="M61" s="428"/>
    </row>
    <row r="62" spans="1:18" ht="12.75" customHeight="1">
      <c r="A62" s="428"/>
      <c r="B62" s="428"/>
      <c r="C62" s="428"/>
      <c r="D62" s="428"/>
      <c r="E62" s="428"/>
      <c r="F62" s="428"/>
      <c r="G62" s="428"/>
      <c r="H62" s="428"/>
      <c r="I62" s="428"/>
      <c r="J62" s="428"/>
      <c r="K62" s="428"/>
      <c r="L62" s="428"/>
      <c r="M62" s="428"/>
    </row>
    <row r="63" spans="1:18" ht="23.25" customHeight="1">
      <c r="A63" s="428"/>
      <c r="B63" s="428"/>
      <c r="C63" s="428"/>
      <c r="D63" s="428"/>
      <c r="E63" s="428"/>
      <c r="F63" s="428"/>
      <c r="G63" s="428"/>
      <c r="H63" s="428"/>
      <c r="I63" s="428"/>
      <c r="J63" s="428"/>
      <c r="K63" s="428"/>
      <c r="L63" s="428"/>
      <c r="M63" s="428"/>
    </row>
    <row r="64" spans="1:18" ht="18.75" customHeight="1">
      <c r="A64" s="425"/>
      <c r="B64" s="425"/>
      <c r="C64" s="425"/>
      <c r="D64" s="425"/>
      <c r="E64" s="425"/>
      <c r="F64" s="425"/>
      <c r="G64" s="425"/>
      <c r="H64" s="425"/>
      <c r="I64" s="425"/>
      <c r="J64" s="425"/>
      <c r="K64" s="425"/>
      <c r="L64" s="425"/>
      <c r="M64" s="425"/>
    </row>
  </sheetData>
  <mergeCells count="52">
    <mergeCell ref="O9:O10"/>
    <mergeCell ref="B16:K18"/>
    <mergeCell ref="B19:K19"/>
    <mergeCell ref="B20:K20"/>
    <mergeCell ref="A16:A18"/>
    <mergeCell ref="L16:M16"/>
    <mergeCell ref="L17:L18"/>
    <mergeCell ref="M17:M18"/>
    <mergeCell ref="B11:L11"/>
    <mergeCell ref="M11:N11"/>
    <mergeCell ref="B12:L12"/>
    <mergeCell ref="M12:N12"/>
    <mergeCell ref="A9:A10"/>
    <mergeCell ref="B9:L10"/>
    <mergeCell ref="M9:N10"/>
    <mergeCell ref="B25:K25"/>
    <mergeCell ref="B26:K26"/>
    <mergeCell ref="B23:K23"/>
    <mergeCell ref="B24:K24"/>
    <mergeCell ref="B21:K21"/>
    <mergeCell ref="B22:K22"/>
    <mergeCell ref="B31:K31"/>
    <mergeCell ref="B32:K32"/>
    <mergeCell ref="B29:K29"/>
    <mergeCell ref="B30:K30"/>
    <mergeCell ref="B27:K27"/>
    <mergeCell ref="B28:K28"/>
    <mergeCell ref="B42:M42"/>
    <mergeCell ref="B33:K33"/>
    <mergeCell ref="B34:K34"/>
    <mergeCell ref="A52:N52"/>
    <mergeCell ref="B43:M43"/>
    <mergeCell ref="B44:M44"/>
    <mergeCell ref="A40:A41"/>
    <mergeCell ref="B40:M41"/>
    <mergeCell ref="N40:N41"/>
    <mergeCell ref="A2:O3"/>
    <mergeCell ref="A4:O4"/>
    <mergeCell ref="A64:M64"/>
    <mergeCell ref="A57:M57"/>
    <mergeCell ref="A58:M59"/>
    <mergeCell ref="A60:M60"/>
    <mergeCell ref="A61:M61"/>
    <mergeCell ref="A62:M63"/>
    <mergeCell ref="A56:M56"/>
    <mergeCell ref="A53:N53"/>
    <mergeCell ref="A54:N54"/>
    <mergeCell ref="B49:H50"/>
    <mergeCell ref="K49:K50"/>
    <mergeCell ref="M49:N50"/>
    <mergeCell ref="A51:N51"/>
    <mergeCell ref="O40:O4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159"/>
  <sheetViews>
    <sheetView topLeftCell="A22" zoomScale="68" zoomScaleNormal="68" workbookViewId="0">
      <selection activeCell="M42" sqref="M42"/>
    </sheetView>
  </sheetViews>
  <sheetFormatPr defaultColWidth="11.7109375" defaultRowHeight="15.75"/>
  <cols>
    <col min="1" max="1" width="3.7109375" style="14" customWidth="1"/>
    <col min="2" max="2" width="18.5703125" style="14" customWidth="1"/>
    <col min="3" max="3" width="11.85546875" style="14" customWidth="1"/>
    <col min="4" max="4" width="22.7109375" style="14" customWidth="1"/>
    <col min="5" max="5" width="18.85546875" style="14" customWidth="1"/>
    <col min="6" max="6" width="21.140625" style="14" customWidth="1"/>
    <col min="7" max="7" width="21" style="14" customWidth="1"/>
    <col min="8" max="9" width="14.7109375" style="14" customWidth="1"/>
    <col min="10" max="217" width="11.7109375" style="14"/>
    <col min="218" max="218" width="4.28515625" style="14" customWidth="1"/>
    <col min="219" max="224" width="11.7109375" style="14"/>
    <col min="225" max="225" width="21.140625" style="14" customWidth="1"/>
    <col min="226" max="227" width="11.7109375" style="14"/>
    <col min="228" max="228" width="5.85546875" style="14" customWidth="1"/>
    <col min="229" max="229" width="6.140625" style="14" customWidth="1"/>
    <col min="230" max="230" width="7" style="14" customWidth="1"/>
    <col min="231" max="231" width="16" style="14" customWidth="1"/>
    <col min="232" max="232" width="11.7109375" style="14"/>
    <col min="233" max="233" width="7.85546875" style="14" customWidth="1"/>
    <col min="234" max="473" width="11.7109375" style="14"/>
    <col min="474" max="474" width="4.28515625" style="14" customWidth="1"/>
    <col min="475" max="480" width="11.7109375" style="14"/>
    <col min="481" max="481" width="21.140625" style="14" customWidth="1"/>
    <col min="482" max="483" width="11.7109375" style="14"/>
    <col min="484" max="484" width="5.85546875" style="14" customWidth="1"/>
    <col min="485" max="485" width="6.140625" style="14" customWidth="1"/>
    <col min="486" max="486" width="7" style="14" customWidth="1"/>
    <col min="487" max="487" width="16" style="14" customWidth="1"/>
    <col min="488" max="488" width="11.7109375" style="14"/>
    <col min="489" max="489" width="7.85546875" style="14" customWidth="1"/>
    <col min="490" max="729" width="11.7109375" style="14"/>
    <col min="730" max="730" width="4.28515625" style="14" customWidth="1"/>
    <col min="731" max="736" width="11.7109375" style="14"/>
    <col min="737" max="737" width="21.140625" style="14" customWidth="1"/>
    <col min="738" max="739" width="11.7109375" style="14"/>
    <col min="740" max="740" width="5.85546875" style="14" customWidth="1"/>
    <col min="741" max="741" width="6.140625" style="14" customWidth="1"/>
    <col min="742" max="742" width="7" style="14" customWidth="1"/>
    <col min="743" max="743" width="16" style="14" customWidth="1"/>
    <col min="744" max="744" width="11.7109375" style="14"/>
    <col min="745" max="745" width="7.85546875" style="14" customWidth="1"/>
    <col min="746" max="985" width="11.7109375" style="14"/>
    <col min="986" max="986" width="4.28515625" style="14" customWidth="1"/>
    <col min="987" max="992" width="11.7109375" style="14"/>
    <col min="993" max="993" width="21.140625" style="14" customWidth="1"/>
    <col min="994" max="995" width="11.7109375" style="14"/>
    <col min="996" max="996" width="5.85546875" style="14" customWidth="1"/>
    <col min="997" max="997" width="6.140625" style="14" customWidth="1"/>
    <col min="998" max="998" width="7" style="14" customWidth="1"/>
    <col min="999" max="999" width="16" style="14" customWidth="1"/>
    <col min="1000" max="1000" width="11.7109375" style="14"/>
    <col min="1001" max="1001" width="7.85546875" style="14" customWidth="1"/>
    <col min="1002" max="1241" width="11.7109375" style="14"/>
    <col min="1242" max="1242" width="4.28515625" style="14" customWidth="1"/>
    <col min="1243" max="1248" width="11.7109375" style="14"/>
    <col min="1249" max="1249" width="21.140625" style="14" customWidth="1"/>
    <col min="1250" max="1251" width="11.7109375" style="14"/>
    <col min="1252" max="1252" width="5.85546875" style="14" customWidth="1"/>
    <col min="1253" max="1253" width="6.140625" style="14" customWidth="1"/>
    <col min="1254" max="1254" width="7" style="14" customWidth="1"/>
    <col min="1255" max="1255" width="16" style="14" customWidth="1"/>
    <col min="1256" max="1256" width="11.7109375" style="14"/>
    <col min="1257" max="1257" width="7.85546875" style="14" customWidth="1"/>
    <col min="1258" max="1497" width="11.7109375" style="14"/>
    <col min="1498" max="1498" width="4.28515625" style="14" customWidth="1"/>
    <col min="1499" max="1504" width="11.7109375" style="14"/>
    <col min="1505" max="1505" width="21.140625" style="14" customWidth="1"/>
    <col min="1506" max="1507" width="11.7109375" style="14"/>
    <col min="1508" max="1508" width="5.85546875" style="14" customWidth="1"/>
    <col min="1509" max="1509" width="6.140625" style="14" customWidth="1"/>
    <col min="1510" max="1510" width="7" style="14" customWidth="1"/>
    <col min="1511" max="1511" width="16" style="14" customWidth="1"/>
    <col min="1512" max="1512" width="11.7109375" style="14"/>
    <col min="1513" max="1513" width="7.85546875" style="14" customWidth="1"/>
    <col min="1514" max="1753" width="11.7109375" style="14"/>
    <col min="1754" max="1754" width="4.28515625" style="14" customWidth="1"/>
    <col min="1755" max="1760" width="11.7109375" style="14"/>
    <col min="1761" max="1761" width="21.140625" style="14" customWidth="1"/>
    <col min="1762" max="1763" width="11.7109375" style="14"/>
    <col min="1764" max="1764" width="5.85546875" style="14" customWidth="1"/>
    <col min="1765" max="1765" width="6.140625" style="14" customWidth="1"/>
    <col min="1766" max="1766" width="7" style="14" customWidth="1"/>
    <col min="1767" max="1767" width="16" style="14" customWidth="1"/>
    <col min="1768" max="1768" width="11.7109375" style="14"/>
    <col min="1769" max="1769" width="7.85546875" style="14" customWidth="1"/>
    <col min="1770" max="2009" width="11.7109375" style="14"/>
    <col min="2010" max="2010" width="4.28515625" style="14" customWidth="1"/>
    <col min="2011" max="2016" width="11.7109375" style="14"/>
    <col min="2017" max="2017" width="21.140625" style="14" customWidth="1"/>
    <col min="2018" max="2019" width="11.7109375" style="14"/>
    <col min="2020" max="2020" width="5.85546875" style="14" customWidth="1"/>
    <col min="2021" max="2021" width="6.140625" style="14" customWidth="1"/>
    <col min="2022" max="2022" width="7" style="14" customWidth="1"/>
    <col min="2023" max="2023" width="16" style="14" customWidth="1"/>
    <col min="2024" max="2024" width="11.7109375" style="14"/>
    <col min="2025" max="2025" width="7.85546875" style="14" customWidth="1"/>
    <col min="2026" max="2265" width="11.7109375" style="14"/>
    <col min="2266" max="2266" width="4.28515625" style="14" customWidth="1"/>
    <col min="2267" max="2272" width="11.7109375" style="14"/>
    <col min="2273" max="2273" width="21.140625" style="14" customWidth="1"/>
    <col min="2274" max="2275" width="11.7109375" style="14"/>
    <col min="2276" max="2276" width="5.85546875" style="14" customWidth="1"/>
    <col min="2277" max="2277" width="6.140625" style="14" customWidth="1"/>
    <col min="2278" max="2278" width="7" style="14" customWidth="1"/>
    <col min="2279" max="2279" width="16" style="14" customWidth="1"/>
    <col min="2280" max="2280" width="11.7109375" style="14"/>
    <col min="2281" max="2281" width="7.85546875" style="14" customWidth="1"/>
    <col min="2282" max="2521" width="11.7109375" style="14"/>
    <col min="2522" max="2522" width="4.28515625" style="14" customWidth="1"/>
    <col min="2523" max="2528" width="11.7109375" style="14"/>
    <col min="2529" max="2529" width="21.140625" style="14" customWidth="1"/>
    <col min="2530" max="2531" width="11.7109375" style="14"/>
    <col min="2532" max="2532" width="5.85546875" style="14" customWidth="1"/>
    <col min="2533" max="2533" width="6.140625" style="14" customWidth="1"/>
    <col min="2534" max="2534" width="7" style="14" customWidth="1"/>
    <col min="2535" max="2535" width="16" style="14" customWidth="1"/>
    <col min="2536" max="2536" width="11.7109375" style="14"/>
    <col min="2537" max="2537" width="7.85546875" style="14" customWidth="1"/>
    <col min="2538" max="2777" width="11.7109375" style="14"/>
    <col min="2778" max="2778" width="4.28515625" style="14" customWidth="1"/>
    <col min="2779" max="2784" width="11.7109375" style="14"/>
    <col min="2785" max="2785" width="21.140625" style="14" customWidth="1"/>
    <col min="2786" max="2787" width="11.7109375" style="14"/>
    <col min="2788" max="2788" width="5.85546875" style="14" customWidth="1"/>
    <col min="2789" max="2789" width="6.140625" style="14" customWidth="1"/>
    <col min="2790" max="2790" width="7" style="14" customWidth="1"/>
    <col min="2791" max="2791" width="16" style="14" customWidth="1"/>
    <col min="2792" max="2792" width="11.7109375" style="14"/>
    <col min="2793" max="2793" width="7.85546875" style="14" customWidth="1"/>
    <col min="2794" max="3033" width="11.7109375" style="14"/>
    <col min="3034" max="3034" width="4.28515625" style="14" customWidth="1"/>
    <col min="3035" max="3040" width="11.7109375" style="14"/>
    <col min="3041" max="3041" width="21.140625" style="14" customWidth="1"/>
    <col min="3042" max="3043" width="11.7109375" style="14"/>
    <col min="3044" max="3044" width="5.85546875" style="14" customWidth="1"/>
    <col min="3045" max="3045" width="6.140625" style="14" customWidth="1"/>
    <col min="3046" max="3046" width="7" style="14" customWidth="1"/>
    <col min="3047" max="3047" width="16" style="14" customWidth="1"/>
    <col min="3048" max="3048" width="11.7109375" style="14"/>
    <col min="3049" max="3049" width="7.85546875" style="14" customWidth="1"/>
    <col min="3050" max="3289" width="11.7109375" style="14"/>
    <col min="3290" max="3290" width="4.28515625" style="14" customWidth="1"/>
    <col min="3291" max="3296" width="11.7109375" style="14"/>
    <col min="3297" max="3297" width="21.140625" style="14" customWidth="1"/>
    <col min="3298" max="3299" width="11.7109375" style="14"/>
    <col min="3300" max="3300" width="5.85546875" style="14" customWidth="1"/>
    <col min="3301" max="3301" width="6.140625" style="14" customWidth="1"/>
    <col min="3302" max="3302" width="7" style="14" customWidth="1"/>
    <col min="3303" max="3303" width="16" style="14" customWidth="1"/>
    <col min="3304" max="3304" width="11.7109375" style="14"/>
    <col min="3305" max="3305" width="7.85546875" style="14" customWidth="1"/>
    <col min="3306" max="3545" width="11.7109375" style="14"/>
    <col min="3546" max="3546" width="4.28515625" style="14" customWidth="1"/>
    <col min="3547" max="3552" width="11.7109375" style="14"/>
    <col min="3553" max="3553" width="21.140625" style="14" customWidth="1"/>
    <col min="3554" max="3555" width="11.7109375" style="14"/>
    <col min="3556" max="3556" width="5.85546875" style="14" customWidth="1"/>
    <col min="3557" max="3557" width="6.140625" style="14" customWidth="1"/>
    <col min="3558" max="3558" width="7" style="14" customWidth="1"/>
    <col min="3559" max="3559" width="16" style="14" customWidth="1"/>
    <col min="3560" max="3560" width="11.7109375" style="14"/>
    <col min="3561" max="3561" width="7.85546875" style="14" customWidth="1"/>
    <col min="3562" max="3801" width="11.7109375" style="14"/>
    <col min="3802" max="3802" width="4.28515625" style="14" customWidth="1"/>
    <col min="3803" max="3808" width="11.7109375" style="14"/>
    <col min="3809" max="3809" width="21.140625" style="14" customWidth="1"/>
    <col min="3810" max="3811" width="11.7109375" style="14"/>
    <col min="3812" max="3812" width="5.85546875" style="14" customWidth="1"/>
    <col min="3813" max="3813" width="6.140625" style="14" customWidth="1"/>
    <col min="3814" max="3814" width="7" style="14" customWidth="1"/>
    <col min="3815" max="3815" width="16" style="14" customWidth="1"/>
    <col min="3816" max="3816" width="11.7109375" style="14"/>
    <col min="3817" max="3817" width="7.85546875" style="14" customWidth="1"/>
    <col min="3818" max="4057" width="11.7109375" style="14"/>
    <col min="4058" max="4058" width="4.28515625" style="14" customWidth="1"/>
    <col min="4059" max="4064" width="11.7109375" style="14"/>
    <col min="4065" max="4065" width="21.140625" style="14" customWidth="1"/>
    <col min="4066" max="4067" width="11.7109375" style="14"/>
    <col min="4068" max="4068" width="5.85546875" style="14" customWidth="1"/>
    <col min="4069" max="4069" width="6.140625" style="14" customWidth="1"/>
    <col min="4070" max="4070" width="7" style="14" customWidth="1"/>
    <col min="4071" max="4071" width="16" style="14" customWidth="1"/>
    <col min="4072" max="4072" width="11.7109375" style="14"/>
    <col min="4073" max="4073" width="7.85546875" style="14" customWidth="1"/>
    <col min="4074" max="4313" width="11.7109375" style="14"/>
    <col min="4314" max="4314" width="4.28515625" style="14" customWidth="1"/>
    <col min="4315" max="4320" width="11.7109375" style="14"/>
    <col min="4321" max="4321" width="21.140625" style="14" customWidth="1"/>
    <col min="4322" max="4323" width="11.7109375" style="14"/>
    <col min="4324" max="4324" width="5.85546875" style="14" customWidth="1"/>
    <col min="4325" max="4325" width="6.140625" style="14" customWidth="1"/>
    <col min="4326" max="4326" width="7" style="14" customWidth="1"/>
    <col min="4327" max="4327" width="16" style="14" customWidth="1"/>
    <col min="4328" max="4328" width="11.7109375" style="14"/>
    <col min="4329" max="4329" width="7.85546875" style="14" customWidth="1"/>
    <col min="4330" max="4569" width="11.7109375" style="14"/>
    <col min="4570" max="4570" width="4.28515625" style="14" customWidth="1"/>
    <col min="4571" max="4576" width="11.7109375" style="14"/>
    <col min="4577" max="4577" width="21.140625" style="14" customWidth="1"/>
    <col min="4578" max="4579" width="11.7109375" style="14"/>
    <col min="4580" max="4580" width="5.85546875" style="14" customWidth="1"/>
    <col min="4581" max="4581" width="6.140625" style="14" customWidth="1"/>
    <col min="4582" max="4582" width="7" style="14" customWidth="1"/>
    <col min="4583" max="4583" width="16" style="14" customWidth="1"/>
    <col min="4584" max="4584" width="11.7109375" style="14"/>
    <col min="4585" max="4585" width="7.85546875" style="14" customWidth="1"/>
    <col min="4586" max="4825" width="11.7109375" style="14"/>
    <col min="4826" max="4826" width="4.28515625" style="14" customWidth="1"/>
    <col min="4827" max="4832" width="11.7109375" style="14"/>
    <col min="4833" max="4833" width="21.140625" style="14" customWidth="1"/>
    <col min="4834" max="4835" width="11.7109375" style="14"/>
    <col min="4836" max="4836" width="5.85546875" style="14" customWidth="1"/>
    <col min="4837" max="4837" width="6.140625" style="14" customWidth="1"/>
    <col min="4838" max="4838" width="7" style="14" customWidth="1"/>
    <col min="4839" max="4839" width="16" style="14" customWidth="1"/>
    <col min="4840" max="4840" width="11.7109375" style="14"/>
    <col min="4841" max="4841" width="7.85546875" style="14" customWidth="1"/>
    <col min="4842" max="5081" width="11.7109375" style="14"/>
    <col min="5082" max="5082" width="4.28515625" style="14" customWidth="1"/>
    <col min="5083" max="5088" width="11.7109375" style="14"/>
    <col min="5089" max="5089" width="21.140625" style="14" customWidth="1"/>
    <col min="5090" max="5091" width="11.7109375" style="14"/>
    <col min="5092" max="5092" width="5.85546875" style="14" customWidth="1"/>
    <col min="5093" max="5093" width="6.140625" style="14" customWidth="1"/>
    <col min="5094" max="5094" width="7" style="14" customWidth="1"/>
    <col min="5095" max="5095" width="16" style="14" customWidth="1"/>
    <col min="5096" max="5096" width="11.7109375" style="14"/>
    <col min="5097" max="5097" width="7.85546875" style="14" customWidth="1"/>
    <col min="5098" max="5337" width="11.7109375" style="14"/>
    <col min="5338" max="5338" width="4.28515625" style="14" customWidth="1"/>
    <col min="5339" max="5344" width="11.7109375" style="14"/>
    <col min="5345" max="5345" width="21.140625" style="14" customWidth="1"/>
    <col min="5346" max="5347" width="11.7109375" style="14"/>
    <col min="5348" max="5348" width="5.85546875" style="14" customWidth="1"/>
    <col min="5349" max="5349" width="6.140625" style="14" customWidth="1"/>
    <col min="5350" max="5350" width="7" style="14" customWidth="1"/>
    <col min="5351" max="5351" width="16" style="14" customWidth="1"/>
    <col min="5352" max="5352" width="11.7109375" style="14"/>
    <col min="5353" max="5353" width="7.85546875" style="14" customWidth="1"/>
    <col min="5354" max="5593" width="11.7109375" style="14"/>
    <col min="5594" max="5594" width="4.28515625" style="14" customWidth="1"/>
    <col min="5595" max="5600" width="11.7109375" style="14"/>
    <col min="5601" max="5601" width="21.140625" style="14" customWidth="1"/>
    <col min="5602" max="5603" width="11.7109375" style="14"/>
    <col min="5604" max="5604" width="5.85546875" style="14" customWidth="1"/>
    <col min="5605" max="5605" width="6.140625" style="14" customWidth="1"/>
    <col min="5606" max="5606" width="7" style="14" customWidth="1"/>
    <col min="5607" max="5607" width="16" style="14" customWidth="1"/>
    <col min="5608" max="5608" width="11.7109375" style="14"/>
    <col min="5609" max="5609" width="7.85546875" style="14" customWidth="1"/>
    <col min="5610" max="5849" width="11.7109375" style="14"/>
    <col min="5850" max="5850" width="4.28515625" style="14" customWidth="1"/>
    <col min="5851" max="5856" width="11.7109375" style="14"/>
    <col min="5857" max="5857" width="21.140625" style="14" customWidth="1"/>
    <col min="5858" max="5859" width="11.7109375" style="14"/>
    <col min="5860" max="5860" width="5.85546875" style="14" customWidth="1"/>
    <col min="5861" max="5861" width="6.140625" style="14" customWidth="1"/>
    <col min="5862" max="5862" width="7" style="14" customWidth="1"/>
    <col min="5863" max="5863" width="16" style="14" customWidth="1"/>
    <col min="5864" max="5864" width="11.7109375" style="14"/>
    <col min="5865" max="5865" width="7.85546875" style="14" customWidth="1"/>
    <col min="5866" max="6105" width="11.7109375" style="14"/>
    <col min="6106" max="6106" width="4.28515625" style="14" customWidth="1"/>
    <col min="6107" max="6112" width="11.7109375" style="14"/>
    <col min="6113" max="6113" width="21.140625" style="14" customWidth="1"/>
    <col min="6114" max="6115" width="11.7109375" style="14"/>
    <col min="6116" max="6116" width="5.85546875" style="14" customWidth="1"/>
    <col min="6117" max="6117" width="6.140625" style="14" customWidth="1"/>
    <col min="6118" max="6118" width="7" style="14" customWidth="1"/>
    <col min="6119" max="6119" width="16" style="14" customWidth="1"/>
    <col min="6120" max="6120" width="11.7109375" style="14"/>
    <col min="6121" max="6121" width="7.85546875" style="14" customWidth="1"/>
    <col min="6122" max="6361" width="11.7109375" style="14"/>
    <col min="6362" max="6362" width="4.28515625" style="14" customWidth="1"/>
    <col min="6363" max="6368" width="11.7109375" style="14"/>
    <col min="6369" max="6369" width="21.140625" style="14" customWidth="1"/>
    <col min="6370" max="6371" width="11.7109375" style="14"/>
    <col min="6372" max="6372" width="5.85546875" style="14" customWidth="1"/>
    <col min="6373" max="6373" width="6.140625" style="14" customWidth="1"/>
    <col min="6374" max="6374" width="7" style="14" customWidth="1"/>
    <col min="6375" max="6375" width="16" style="14" customWidth="1"/>
    <col min="6376" max="6376" width="11.7109375" style="14"/>
    <col min="6377" max="6377" width="7.85546875" style="14" customWidth="1"/>
    <col min="6378" max="6617" width="11.7109375" style="14"/>
    <col min="6618" max="6618" width="4.28515625" style="14" customWidth="1"/>
    <col min="6619" max="6624" width="11.7109375" style="14"/>
    <col min="6625" max="6625" width="21.140625" style="14" customWidth="1"/>
    <col min="6626" max="6627" width="11.7109375" style="14"/>
    <col min="6628" max="6628" width="5.85546875" style="14" customWidth="1"/>
    <col min="6629" max="6629" width="6.140625" style="14" customWidth="1"/>
    <col min="6630" max="6630" width="7" style="14" customWidth="1"/>
    <col min="6631" max="6631" width="16" style="14" customWidth="1"/>
    <col min="6632" max="6632" width="11.7109375" style="14"/>
    <col min="6633" max="6633" width="7.85546875" style="14" customWidth="1"/>
    <col min="6634" max="6873" width="11.7109375" style="14"/>
    <col min="6874" max="6874" width="4.28515625" style="14" customWidth="1"/>
    <col min="6875" max="6880" width="11.7109375" style="14"/>
    <col min="6881" max="6881" width="21.140625" style="14" customWidth="1"/>
    <col min="6882" max="6883" width="11.7109375" style="14"/>
    <col min="6884" max="6884" width="5.85546875" style="14" customWidth="1"/>
    <col min="6885" max="6885" width="6.140625" style="14" customWidth="1"/>
    <col min="6886" max="6886" width="7" style="14" customWidth="1"/>
    <col min="6887" max="6887" width="16" style="14" customWidth="1"/>
    <col min="6888" max="6888" width="11.7109375" style="14"/>
    <col min="6889" max="6889" width="7.85546875" style="14" customWidth="1"/>
    <col min="6890" max="7129" width="11.7109375" style="14"/>
    <col min="7130" max="7130" width="4.28515625" style="14" customWidth="1"/>
    <col min="7131" max="7136" width="11.7109375" style="14"/>
    <col min="7137" max="7137" width="21.140625" style="14" customWidth="1"/>
    <col min="7138" max="7139" width="11.7109375" style="14"/>
    <col min="7140" max="7140" width="5.85546875" style="14" customWidth="1"/>
    <col min="7141" max="7141" width="6.140625" style="14" customWidth="1"/>
    <col min="7142" max="7142" width="7" style="14" customWidth="1"/>
    <col min="7143" max="7143" width="16" style="14" customWidth="1"/>
    <col min="7144" max="7144" width="11.7109375" style="14"/>
    <col min="7145" max="7145" width="7.85546875" style="14" customWidth="1"/>
    <col min="7146" max="7385" width="11.7109375" style="14"/>
    <col min="7386" max="7386" width="4.28515625" style="14" customWidth="1"/>
    <col min="7387" max="7392" width="11.7109375" style="14"/>
    <col min="7393" max="7393" width="21.140625" style="14" customWidth="1"/>
    <col min="7394" max="7395" width="11.7109375" style="14"/>
    <col min="7396" max="7396" width="5.85546875" style="14" customWidth="1"/>
    <col min="7397" max="7397" width="6.140625" style="14" customWidth="1"/>
    <col min="7398" max="7398" width="7" style="14" customWidth="1"/>
    <col min="7399" max="7399" width="16" style="14" customWidth="1"/>
    <col min="7400" max="7400" width="11.7109375" style="14"/>
    <col min="7401" max="7401" width="7.85546875" style="14" customWidth="1"/>
    <col min="7402" max="7641" width="11.7109375" style="14"/>
    <col min="7642" max="7642" width="4.28515625" style="14" customWidth="1"/>
    <col min="7643" max="7648" width="11.7109375" style="14"/>
    <col min="7649" max="7649" width="21.140625" style="14" customWidth="1"/>
    <col min="7650" max="7651" width="11.7109375" style="14"/>
    <col min="7652" max="7652" width="5.85546875" style="14" customWidth="1"/>
    <col min="7653" max="7653" width="6.140625" style="14" customWidth="1"/>
    <col min="7654" max="7654" width="7" style="14" customWidth="1"/>
    <col min="7655" max="7655" width="16" style="14" customWidth="1"/>
    <col min="7656" max="7656" width="11.7109375" style="14"/>
    <col min="7657" max="7657" width="7.85546875" style="14" customWidth="1"/>
    <col min="7658" max="7897" width="11.7109375" style="14"/>
    <col min="7898" max="7898" width="4.28515625" style="14" customWidth="1"/>
    <col min="7899" max="7904" width="11.7109375" style="14"/>
    <col min="7905" max="7905" width="21.140625" style="14" customWidth="1"/>
    <col min="7906" max="7907" width="11.7109375" style="14"/>
    <col min="7908" max="7908" width="5.85546875" style="14" customWidth="1"/>
    <col min="7909" max="7909" width="6.140625" style="14" customWidth="1"/>
    <col min="7910" max="7910" width="7" style="14" customWidth="1"/>
    <col min="7911" max="7911" width="16" style="14" customWidth="1"/>
    <col min="7912" max="7912" width="11.7109375" style="14"/>
    <col min="7913" max="7913" width="7.85546875" style="14" customWidth="1"/>
    <col min="7914" max="8153" width="11.7109375" style="14"/>
    <col min="8154" max="8154" width="4.28515625" style="14" customWidth="1"/>
    <col min="8155" max="8160" width="11.7109375" style="14"/>
    <col min="8161" max="8161" width="21.140625" style="14" customWidth="1"/>
    <col min="8162" max="8163" width="11.7109375" style="14"/>
    <col min="8164" max="8164" width="5.85546875" style="14" customWidth="1"/>
    <col min="8165" max="8165" width="6.140625" style="14" customWidth="1"/>
    <col min="8166" max="8166" width="7" style="14" customWidth="1"/>
    <col min="8167" max="8167" width="16" style="14" customWidth="1"/>
    <col min="8168" max="8168" width="11.7109375" style="14"/>
    <col min="8169" max="8169" width="7.85546875" style="14" customWidth="1"/>
    <col min="8170" max="8409" width="11.7109375" style="14"/>
    <col min="8410" max="8410" width="4.28515625" style="14" customWidth="1"/>
    <col min="8411" max="8416" width="11.7109375" style="14"/>
    <col min="8417" max="8417" width="21.140625" style="14" customWidth="1"/>
    <col min="8418" max="8419" width="11.7109375" style="14"/>
    <col min="8420" max="8420" width="5.85546875" style="14" customWidth="1"/>
    <col min="8421" max="8421" width="6.140625" style="14" customWidth="1"/>
    <col min="8422" max="8422" width="7" style="14" customWidth="1"/>
    <col min="8423" max="8423" width="16" style="14" customWidth="1"/>
    <col min="8424" max="8424" width="11.7109375" style="14"/>
    <col min="8425" max="8425" width="7.85546875" style="14" customWidth="1"/>
    <col min="8426" max="8665" width="11.7109375" style="14"/>
    <col min="8666" max="8666" width="4.28515625" style="14" customWidth="1"/>
    <col min="8667" max="8672" width="11.7109375" style="14"/>
    <col min="8673" max="8673" width="21.140625" style="14" customWidth="1"/>
    <col min="8674" max="8675" width="11.7109375" style="14"/>
    <col min="8676" max="8676" width="5.85546875" style="14" customWidth="1"/>
    <col min="8677" max="8677" width="6.140625" style="14" customWidth="1"/>
    <col min="8678" max="8678" width="7" style="14" customWidth="1"/>
    <col min="8679" max="8679" width="16" style="14" customWidth="1"/>
    <col min="8680" max="8680" width="11.7109375" style="14"/>
    <col min="8681" max="8681" width="7.85546875" style="14" customWidth="1"/>
    <col min="8682" max="8921" width="11.7109375" style="14"/>
    <col min="8922" max="8922" width="4.28515625" style="14" customWidth="1"/>
    <col min="8923" max="8928" width="11.7109375" style="14"/>
    <col min="8929" max="8929" width="21.140625" style="14" customWidth="1"/>
    <col min="8930" max="8931" width="11.7109375" style="14"/>
    <col min="8932" max="8932" width="5.85546875" style="14" customWidth="1"/>
    <col min="8933" max="8933" width="6.140625" style="14" customWidth="1"/>
    <col min="8934" max="8934" width="7" style="14" customWidth="1"/>
    <col min="8935" max="8935" width="16" style="14" customWidth="1"/>
    <col min="8936" max="8936" width="11.7109375" style="14"/>
    <col min="8937" max="8937" width="7.85546875" style="14" customWidth="1"/>
    <col min="8938" max="9177" width="11.7109375" style="14"/>
    <col min="9178" max="9178" width="4.28515625" style="14" customWidth="1"/>
    <col min="9179" max="9184" width="11.7109375" style="14"/>
    <col min="9185" max="9185" width="21.140625" style="14" customWidth="1"/>
    <col min="9186" max="9187" width="11.7109375" style="14"/>
    <col min="9188" max="9188" width="5.85546875" style="14" customWidth="1"/>
    <col min="9189" max="9189" width="6.140625" style="14" customWidth="1"/>
    <col min="9190" max="9190" width="7" style="14" customWidth="1"/>
    <col min="9191" max="9191" width="16" style="14" customWidth="1"/>
    <col min="9192" max="9192" width="11.7109375" style="14"/>
    <col min="9193" max="9193" width="7.85546875" style="14" customWidth="1"/>
    <col min="9194" max="9433" width="11.7109375" style="14"/>
    <col min="9434" max="9434" width="4.28515625" style="14" customWidth="1"/>
    <col min="9435" max="9440" width="11.7109375" style="14"/>
    <col min="9441" max="9441" width="21.140625" style="14" customWidth="1"/>
    <col min="9442" max="9443" width="11.7109375" style="14"/>
    <col min="9444" max="9444" width="5.85546875" style="14" customWidth="1"/>
    <col min="9445" max="9445" width="6.140625" style="14" customWidth="1"/>
    <col min="9446" max="9446" width="7" style="14" customWidth="1"/>
    <col min="9447" max="9447" width="16" style="14" customWidth="1"/>
    <col min="9448" max="9448" width="11.7109375" style="14"/>
    <col min="9449" max="9449" width="7.85546875" style="14" customWidth="1"/>
    <col min="9450" max="9689" width="11.7109375" style="14"/>
    <col min="9690" max="9690" width="4.28515625" style="14" customWidth="1"/>
    <col min="9691" max="9696" width="11.7109375" style="14"/>
    <col min="9697" max="9697" width="21.140625" style="14" customWidth="1"/>
    <col min="9698" max="9699" width="11.7109375" style="14"/>
    <col min="9700" max="9700" width="5.85546875" style="14" customWidth="1"/>
    <col min="9701" max="9701" width="6.140625" style="14" customWidth="1"/>
    <col min="9702" max="9702" width="7" style="14" customWidth="1"/>
    <col min="9703" max="9703" width="16" style="14" customWidth="1"/>
    <col min="9704" max="9704" width="11.7109375" style="14"/>
    <col min="9705" max="9705" width="7.85546875" style="14" customWidth="1"/>
    <col min="9706" max="9945" width="11.7109375" style="14"/>
    <col min="9946" max="9946" width="4.28515625" style="14" customWidth="1"/>
    <col min="9947" max="9952" width="11.7109375" style="14"/>
    <col min="9953" max="9953" width="21.140625" style="14" customWidth="1"/>
    <col min="9954" max="9955" width="11.7109375" style="14"/>
    <col min="9956" max="9956" width="5.85546875" style="14" customWidth="1"/>
    <col min="9957" max="9957" width="6.140625" style="14" customWidth="1"/>
    <col min="9958" max="9958" width="7" style="14" customWidth="1"/>
    <col min="9959" max="9959" width="16" style="14" customWidth="1"/>
    <col min="9960" max="9960" width="11.7109375" style="14"/>
    <col min="9961" max="9961" width="7.85546875" style="14" customWidth="1"/>
    <col min="9962" max="10201" width="11.7109375" style="14"/>
    <col min="10202" max="10202" width="4.28515625" style="14" customWidth="1"/>
    <col min="10203" max="10208" width="11.7109375" style="14"/>
    <col min="10209" max="10209" width="21.140625" style="14" customWidth="1"/>
    <col min="10210" max="10211" width="11.7109375" style="14"/>
    <col min="10212" max="10212" width="5.85546875" style="14" customWidth="1"/>
    <col min="10213" max="10213" width="6.140625" style="14" customWidth="1"/>
    <col min="10214" max="10214" width="7" style="14" customWidth="1"/>
    <col min="10215" max="10215" width="16" style="14" customWidth="1"/>
    <col min="10216" max="10216" width="11.7109375" style="14"/>
    <col min="10217" max="10217" width="7.85546875" style="14" customWidth="1"/>
    <col min="10218" max="10457" width="11.7109375" style="14"/>
    <col min="10458" max="10458" width="4.28515625" style="14" customWidth="1"/>
    <col min="10459" max="10464" width="11.7109375" style="14"/>
    <col min="10465" max="10465" width="21.140625" style="14" customWidth="1"/>
    <col min="10466" max="10467" width="11.7109375" style="14"/>
    <col min="10468" max="10468" width="5.85546875" style="14" customWidth="1"/>
    <col min="10469" max="10469" width="6.140625" style="14" customWidth="1"/>
    <col min="10470" max="10470" width="7" style="14" customWidth="1"/>
    <col min="10471" max="10471" width="16" style="14" customWidth="1"/>
    <col min="10472" max="10472" width="11.7109375" style="14"/>
    <col min="10473" max="10473" width="7.85546875" style="14" customWidth="1"/>
    <col min="10474" max="10713" width="11.7109375" style="14"/>
    <col min="10714" max="10714" width="4.28515625" style="14" customWidth="1"/>
    <col min="10715" max="10720" width="11.7109375" style="14"/>
    <col min="10721" max="10721" width="21.140625" style="14" customWidth="1"/>
    <col min="10722" max="10723" width="11.7109375" style="14"/>
    <col min="10724" max="10724" width="5.85546875" style="14" customWidth="1"/>
    <col min="10725" max="10725" width="6.140625" style="14" customWidth="1"/>
    <col min="10726" max="10726" width="7" style="14" customWidth="1"/>
    <col min="10727" max="10727" width="16" style="14" customWidth="1"/>
    <col min="10728" max="10728" width="11.7109375" style="14"/>
    <col min="10729" max="10729" width="7.85546875" style="14" customWidth="1"/>
    <col min="10730" max="10969" width="11.7109375" style="14"/>
    <col min="10970" max="10970" width="4.28515625" style="14" customWidth="1"/>
    <col min="10971" max="10976" width="11.7109375" style="14"/>
    <col min="10977" max="10977" width="21.140625" style="14" customWidth="1"/>
    <col min="10978" max="10979" width="11.7109375" style="14"/>
    <col min="10980" max="10980" width="5.85546875" style="14" customWidth="1"/>
    <col min="10981" max="10981" width="6.140625" style="14" customWidth="1"/>
    <col min="10982" max="10982" width="7" style="14" customWidth="1"/>
    <col min="10983" max="10983" width="16" style="14" customWidth="1"/>
    <col min="10984" max="10984" width="11.7109375" style="14"/>
    <col min="10985" max="10985" width="7.85546875" style="14" customWidth="1"/>
    <col min="10986" max="11225" width="11.7109375" style="14"/>
    <col min="11226" max="11226" width="4.28515625" style="14" customWidth="1"/>
    <col min="11227" max="11232" width="11.7109375" style="14"/>
    <col min="11233" max="11233" width="21.140625" style="14" customWidth="1"/>
    <col min="11234" max="11235" width="11.7109375" style="14"/>
    <col min="11236" max="11236" width="5.85546875" style="14" customWidth="1"/>
    <col min="11237" max="11237" width="6.140625" style="14" customWidth="1"/>
    <col min="11238" max="11238" width="7" style="14" customWidth="1"/>
    <col min="11239" max="11239" width="16" style="14" customWidth="1"/>
    <col min="11240" max="11240" width="11.7109375" style="14"/>
    <col min="11241" max="11241" width="7.85546875" style="14" customWidth="1"/>
    <col min="11242" max="11481" width="11.7109375" style="14"/>
    <col min="11482" max="11482" width="4.28515625" style="14" customWidth="1"/>
    <col min="11483" max="11488" width="11.7109375" style="14"/>
    <col min="11489" max="11489" width="21.140625" style="14" customWidth="1"/>
    <col min="11490" max="11491" width="11.7109375" style="14"/>
    <col min="11492" max="11492" width="5.85546875" style="14" customWidth="1"/>
    <col min="11493" max="11493" width="6.140625" style="14" customWidth="1"/>
    <col min="11494" max="11494" width="7" style="14" customWidth="1"/>
    <col min="11495" max="11495" width="16" style="14" customWidth="1"/>
    <col min="11496" max="11496" width="11.7109375" style="14"/>
    <col min="11497" max="11497" width="7.85546875" style="14" customWidth="1"/>
    <col min="11498" max="11737" width="11.7109375" style="14"/>
    <col min="11738" max="11738" width="4.28515625" style="14" customWidth="1"/>
    <col min="11739" max="11744" width="11.7109375" style="14"/>
    <col min="11745" max="11745" width="21.140625" style="14" customWidth="1"/>
    <col min="11746" max="11747" width="11.7109375" style="14"/>
    <col min="11748" max="11748" width="5.85546875" style="14" customWidth="1"/>
    <col min="11749" max="11749" width="6.140625" style="14" customWidth="1"/>
    <col min="11750" max="11750" width="7" style="14" customWidth="1"/>
    <col min="11751" max="11751" width="16" style="14" customWidth="1"/>
    <col min="11752" max="11752" width="11.7109375" style="14"/>
    <col min="11753" max="11753" width="7.85546875" style="14" customWidth="1"/>
    <col min="11754" max="11993" width="11.7109375" style="14"/>
    <col min="11994" max="11994" width="4.28515625" style="14" customWidth="1"/>
    <col min="11995" max="12000" width="11.7109375" style="14"/>
    <col min="12001" max="12001" width="21.140625" style="14" customWidth="1"/>
    <col min="12002" max="12003" width="11.7109375" style="14"/>
    <col min="12004" max="12004" width="5.85546875" style="14" customWidth="1"/>
    <col min="12005" max="12005" width="6.140625" style="14" customWidth="1"/>
    <col min="12006" max="12006" width="7" style="14" customWidth="1"/>
    <col min="12007" max="12007" width="16" style="14" customWidth="1"/>
    <col min="12008" max="12008" width="11.7109375" style="14"/>
    <col min="12009" max="12009" width="7.85546875" style="14" customWidth="1"/>
    <col min="12010" max="12249" width="11.7109375" style="14"/>
    <col min="12250" max="12250" width="4.28515625" style="14" customWidth="1"/>
    <col min="12251" max="12256" width="11.7109375" style="14"/>
    <col min="12257" max="12257" width="21.140625" style="14" customWidth="1"/>
    <col min="12258" max="12259" width="11.7109375" style="14"/>
    <col min="12260" max="12260" width="5.85546875" style="14" customWidth="1"/>
    <col min="12261" max="12261" width="6.140625" style="14" customWidth="1"/>
    <col min="12262" max="12262" width="7" style="14" customWidth="1"/>
    <col min="12263" max="12263" width="16" style="14" customWidth="1"/>
    <col min="12264" max="12264" width="11.7109375" style="14"/>
    <col min="12265" max="12265" width="7.85546875" style="14" customWidth="1"/>
    <col min="12266" max="12505" width="11.7109375" style="14"/>
    <col min="12506" max="12506" width="4.28515625" style="14" customWidth="1"/>
    <col min="12507" max="12512" width="11.7109375" style="14"/>
    <col min="12513" max="12513" width="21.140625" style="14" customWidth="1"/>
    <col min="12514" max="12515" width="11.7109375" style="14"/>
    <col min="12516" max="12516" width="5.85546875" style="14" customWidth="1"/>
    <col min="12517" max="12517" width="6.140625" style="14" customWidth="1"/>
    <col min="12518" max="12518" width="7" style="14" customWidth="1"/>
    <col min="12519" max="12519" width="16" style="14" customWidth="1"/>
    <col min="12520" max="12520" width="11.7109375" style="14"/>
    <col min="12521" max="12521" width="7.85546875" style="14" customWidth="1"/>
    <col min="12522" max="12761" width="11.7109375" style="14"/>
    <col min="12762" max="12762" width="4.28515625" style="14" customWidth="1"/>
    <col min="12763" max="12768" width="11.7109375" style="14"/>
    <col min="12769" max="12769" width="21.140625" style="14" customWidth="1"/>
    <col min="12770" max="12771" width="11.7109375" style="14"/>
    <col min="12772" max="12772" width="5.85546875" style="14" customWidth="1"/>
    <col min="12773" max="12773" width="6.140625" style="14" customWidth="1"/>
    <col min="12774" max="12774" width="7" style="14" customWidth="1"/>
    <col min="12775" max="12775" width="16" style="14" customWidth="1"/>
    <col min="12776" max="12776" width="11.7109375" style="14"/>
    <col min="12777" max="12777" width="7.85546875" style="14" customWidth="1"/>
    <col min="12778" max="13017" width="11.7109375" style="14"/>
    <col min="13018" max="13018" width="4.28515625" style="14" customWidth="1"/>
    <col min="13019" max="13024" width="11.7109375" style="14"/>
    <col min="13025" max="13025" width="21.140625" style="14" customWidth="1"/>
    <col min="13026" max="13027" width="11.7109375" style="14"/>
    <col min="13028" max="13028" width="5.85546875" style="14" customWidth="1"/>
    <col min="13029" max="13029" width="6.140625" style="14" customWidth="1"/>
    <col min="13030" max="13030" width="7" style="14" customWidth="1"/>
    <col min="13031" max="13031" width="16" style="14" customWidth="1"/>
    <col min="13032" max="13032" width="11.7109375" style="14"/>
    <col min="13033" max="13033" width="7.85546875" style="14" customWidth="1"/>
    <col min="13034" max="13273" width="11.7109375" style="14"/>
    <col min="13274" max="13274" width="4.28515625" style="14" customWidth="1"/>
    <col min="13275" max="13280" width="11.7109375" style="14"/>
    <col min="13281" max="13281" width="21.140625" style="14" customWidth="1"/>
    <col min="13282" max="13283" width="11.7109375" style="14"/>
    <col min="13284" max="13284" width="5.85546875" style="14" customWidth="1"/>
    <col min="13285" max="13285" width="6.140625" style="14" customWidth="1"/>
    <col min="13286" max="13286" width="7" style="14" customWidth="1"/>
    <col min="13287" max="13287" width="16" style="14" customWidth="1"/>
    <col min="13288" max="13288" width="11.7109375" style="14"/>
    <col min="13289" max="13289" width="7.85546875" style="14" customWidth="1"/>
    <col min="13290" max="13529" width="11.7109375" style="14"/>
    <col min="13530" max="13530" width="4.28515625" style="14" customWidth="1"/>
    <col min="13531" max="13536" width="11.7109375" style="14"/>
    <col min="13537" max="13537" width="21.140625" style="14" customWidth="1"/>
    <col min="13538" max="13539" width="11.7109375" style="14"/>
    <col min="13540" max="13540" width="5.85546875" style="14" customWidth="1"/>
    <col min="13541" max="13541" width="6.140625" style="14" customWidth="1"/>
    <col min="13542" max="13542" width="7" style="14" customWidth="1"/>
    <col min="13543" max="13543" width="16" style="14" customWidth="1"/>
    <col min="13544" max="13544" width="11.7109375" style="14"/>
    <col min="13545" max="13545" width="7.85546875" style="14" customWidth="1"/>
    <col min="13546" max="13785" width="11.7109375" style="14"/>
    <col min="13786" max="13786" width="4.28515625" style="14" customWidth="1"/>
    <col min="13787" max="13792" width="11.7109375" style="14"/>
    <col min="13793" max="13793" width="21.140625" style="14" customWidth="1"/>
    <col min="13794" max="13795" width="11.7109375" style="14"/>
    <col min="13796" max="13796" width="5.85546875" style="14" customWidth="1"/>
    <col min="13797" max="13797" width="6.140625" style="14" customWidth="1"/>
    <col min="13798" max="13798" width="7" style="14" customWidth="1"/>
    <col min="13799" max="13799" width="16" style="14" customWidth="1"/>
    <col min="13800" max="13800" width="11.7109375" style="14"/>
    <col min="13801" max="13801" width="7.85546875" style="14" customWidth="1"/>
    <col min="13802" max="14041" width="11.7109375" style="14"/>
    <col min="14042" max="14042" width="4.28515625" style="14" customWidth="1"/>
    <col min="14043" max="14048" width="11.7109375" style="14"/>
    <col min="14049" max="14049" width="21.140625" style="14" customWidth="1"/>
    <col min="14050" max="14051" width="11.7109375" style="14"/>
    <col min="14052" max="14052" width="5.85546875" style="14" customWidth="1"/>
    <col min="14053" max="14053" width="6.140625" style="14" customWidth="1"/>
    <col min="14054" max="14054" width="7" style="14" customWidth="1"/>
    <col min="14055" max="14055" width="16" style="14" customWidth="1"/>
    <col min="14056" max="14056" width="11.7109375" style="14"/>
    <col min="14057" max="14057" width="7.85546875" style="14" customWidth="1"/>
    <col min="14058" max="14297" width="11.7109375" style="14"/>
    <col min="14298" max="14298" width="4.28515625" style="14" customWidth="1"/>
    <col min="14299" max="14304" width="11.7109375" style="14"/>
    <col min="14305" max="14305" width="21.140625" style="14" customWidth="1"/>
    <col min="14306" max="14307" width="11.7109375" style="14"/>
    <col min="14308" max="14308" width="5.85546875" style="14" customWidth="1"/>
    <col min="14309" max="14309" width="6.140625" style="14" customWidth="1"/>
    <col min="14310" max="14310" width="7" style="14" customWidth="1"/>
    <col min="14311" max="14311" width="16" style="14" customWidth="1"/>
    <col min="14312" max="14312" width="11.7109375" style="14"/>
    <col min="14313" max="14313" width="7.85546875" style="14" customWidth="1"/>
    <col min="14314" max="14553" width="11.7109375" style="14"/>
    <col min="14554" max="14554" width="4.28515625" style="14" customWidth="1"/>
    <col min="14555" max="14560" width="11.7109375" style="14"/>
    <col min="14561" max="14561" width="21.140625" style="14" customWidth="1"/>
    <col min="14562" max="14563" width="11.7109375" style="14"/>
    <col min="14564" max="14564" width="5.85546875" style="14" customWidth="1"/>
    <col min="14565" max="14565" width="6.140625" style="14" customWidth="1"/>
    <col min="14566" max="14566" width="7" style="14" customWidth="1"/>
    <col min="14567" max="14567" width="16" style="14" customWidth="1"/>
    <col min="14568" max="14568" width="11.7109375" style="14"/>
    <col min="14569" max="14569" width="7.85546875" style="14" customWidth="1"/>
    <col min="14570" max="14809" width="11.7109375" style="14"/>
    <col min="14810" max="14810" width="4.28515625" style="14" customWidth="1"/>
    <col min="14811" max="14816" width="11.7109375" style="14"/>
    <col min="14817" max="14817" width="21.140625" style="14" customWidth="1"/>
    <col min="14818" max="14819" width="11.7109375" style="14"/>
    <col min="14820" max="14820" width="5.85546875" style="14" customWidth="1"/>
    <col min="14821" max="14821" width="6.140625" style="14" customWidth="1"/>
    <col min="14822" max="14822" width="7" style="14" customWidth="1"/>
    <col min="14823" max="14823" width="16" style="14" customWidth="1"/>
    <col min="14824" max="14824" width="11.7109375" style="14"/>
    <col min="14825" max="14825" width="7.85546875" style="14" customWidth="1"/>
    <col min="14826" max="15065" width="11.7109375" style="14"/>
    <col min="15066" max="15066" width="4.28515625" style="14" customWidth="1"/>
    <col min="15067" max="15072" width="11.7109375" style="14"/>
    <col min="15073" max="15073" width="21.140625" style="14" customWidth="1"/>
    <col min="15074" max="15075" width="11.7109375" style="14"/>
    <col min="15076" max="15076" width="5.85546875" style="14" customWidth="1"/>
    <col min="15077" max="15077" width="6.140625" style="14" customWidth="1"/>
    <col min="15078" max="15078" width="7" style="14" customWidth="1"/>
    <col min="15079" max="15079" width="16" style="14" customWidth="1"/>
    <col min="15080" max="15080" width="11.7109375" style="14"/>
    <col min="15081" max="15081" width="7.85546875" style="14" customWidth="1"/>
    <col min="15082" max="15321" width="11.7109375" style="14"/>
    <col min="15322" max="15322" width="4.28515625" style="14" customWidth="1"/>
    <col min="15323" max="15328" width="11.7109375" style="14"/>
    <col min="15329" max="15329" width="21.140625" style="14" customWidth="1"/>
    <col min="15330" max="15331" width="11.7109375" style="14"/>
    <col min="15332" max="15332" width="5.85546875" style="14" customWidth="1"/>
    <col min="15333" max="15333" width="6.140625" style="14" customWidth="1"/>
    <col min="15334" max="15334" width="7" style="14" customWidth="1"/>
    <col min="15335" max="15335" width="16" style="14" customWidth="1"/>
    <col min="15336" max="15336" width="11.7109375" style="14"/>
    <col min="15337" max="15337" width="7.85546875" style="14" customWidth="1"/>
    <col min="15338" max="15577" width="11.7109375" style="14"/>
    <col min="15578" max="15578" width="4.28515625" style="14" customWidth="1"/>
    <col min="15579" max="15584" width="11.7109375" style="14"/>
    <col min="15585" max="15585" width="21.140625" style="14" customWidth="1"/>
    <col min="15586" max="15587" width="11.7109375" style="14"/>
    <col min="15588" max="15588" width="5.85546875" style="14" customWidth="1"/>
    <col min="15589" max="15589" width="6.140625" style="14" customWidth="1"/>
    <col min="15590" max="15590" width="7" style="14" customWidth="1"/>
    <col min="15591" max="15591" width="16" style="14" customWidth="1"/>
    <col min="15592" max="15592" width="11.7109375" style="14"/>
    <col min="15593" max="15593" width="7.85546875" style="14" customWidth="1"/>
    <col min="15594" max="15833" width="11.7109375" style="14"/>
    <col min="15834" max="15834" width="4.28515625" style="14" customWidth="1"/>
    <col min="15835" max="15840" width="11.7109375" style="14"/>
    <col min="15841" max="15841" width="21.140625" style="14" customWidth="1"/>
    <col min="15842" max="15843" width="11.7109375" style="14"/>
    <col min="15844" max="15844" width="5.85546875" style="14" customWidth="1"/>
    <col min="15845" max="15845" width="6.140625" style="14" customWidth="1"/>
    <col min="15846" max="15846" width="7" style="14" customWidth="1"/>
    <col min="15847" max="15847" width="16" style="14" customWidth="1"/>
    <col min="15848" max="15848" width="11.7109375" style="14"/>
    <col min="15849" max="15849" width="7.85546875" style="14" customWidth="1"/>
    <col min="15850" max="16089" width="11.7109375" style="14"/>
    <col min="16090" max="16090" width="4.28515625" style="14" customWidth="1"/>
    <col min="16091" max="16096" width="11.7109375" style="14"/>
    <col min="16097" max="16097" width="21.140625" style="14" customWidth="1"/>
    <col min="16098" max="16099" width="11.7109375" style="14"/>
    <col min="16100" max="16100" width="5.85546875" style="14" customWidth="1"/>
    <col min="16101" max="16101" width="6.140625" style="14" customWidth="1"/>
    <col min="16102" max="16102" width="7" style="14" customWidth="1"/>
    <col min="16103" max="16103" width="16" style="14" customWidth="1"/>
    <col min="16104" max="16104" width="11.7109375" style="14"/>
    <col min="16105" max="16105" width="7.85546875" style="14" customWidth="1"/>
    <col min="16106" max="16384" width="11.7109375" style="14"/>
  </cols>
  <sheetData>
    <row r="1" spans="1:9" customFormat="1" ht="18.75">
      <c r="A1" s="131"/>
      <c r="B1" s="131"/>
      <c r="C1" s="131"/>
      <c r="D1" s="131"/>
      <c r="H1" s="318" t="s">
        <v>452</v>
      </c>
      <c r="I1" s="318"/>
    </row>
    <row r="2" spans="1:9" customFormat="1" ht="19.5" customHeight="1">
      <c r="A2" s="354" t="s">
        <v>407</v>
      </c>
      <c r="B2" s="354"/>
      <c r="C2" s="354"/>
      <c r="D2" s="354"/>
      <c r="E2" s="354"/>
      <c r="F2" s="354"/>
      <c r="G2" s="354"/>
      <c r="H2" s="354"/>
      <c r="I2" s="354"/>
    </row>
    <row r="3" spans="1:9" customFormat="1" ht="19.5" customHeight="1">
      <c r="A3" s="354"/>
      <c r="B3" s="354"/>
      <c r="C3" s="354"/>
      <c r="D3" s="354"/>
      <c r="E3" s="354"/>
      <c r="F3" s="354"/>
      <c r="G3" s="354"/>
      <c r="H3" s="354"/>
      <c r="I3" s="354"/>
    </row>
    <row r="4" spans="1:9" customFormat="1" ht="30.75" customHeight="1">
      <c r="A4" s="394"/>
      <c r="B4" s="394"/>
      <c r="C4" s="394"/>
      <c r="D4" s="394"/>
      <c r="E4" s="394"/>
      <c r="F4" s="394"/>
      <c r="G4" s="394"/>
      <c r="H4" s="394"/>
      <c r="I4" s="394"/>
    </row>
    <row r="6" spans="1:9" ht="15.75" customHeight="1">
      <c r="A6" s="477" t="s">
        <v>165</v>
      </c>
      <c r="B6" s="477"/>
      <c r="C6" s="477"/>
      <c r="D6" s="477"/>
      <c r="E6" s="477"/>
      <c r="F6" s="477"/>
      <c r="G6" s="477"/>
      <c r="H6" s="477"/>
      <c r="I6" s="477"/>
    </row>
    <row r="7" spans="1:9" ht="15.75" customHeight="1">
      <c r="A7" s="478" t="s">
        <v>47</v>
      </c>
      <c r="B7" s="478"/>
      <c r="C7" s="478"/>
      <c r="D7" s="478"/>
      <c r="E7" s="478"/>
      <c r="F7" s="478"/>
      <c r="G7" s="478"/>
      <c r="H7" s="478"/>
      <c r="I7" s="478"/>
    </row>
    <row r="8" spans="1:9" ht="23.25" customHeight="1">
      <c r="H8" s="26" t="s">
        <v>498</v>
      </c>
    </row>
    <row r="9" spans="1:9" ht="23.25" customHeight="1">
      <c r="A9" s="493" t="s">
        <v>497</v>
      </c>
      <c r="B9" s="493"/>
      <c r="C9" s="493"/>
      <c r="D9" s="493"/>
      <c r="E9" s="493"/>
      <c r="F9" s="493"/>
      <c r="G9" s="493"/>
      <c r="H9" s="493"/>
      <c r="I9" s="493"/>
    </row>
    <row r="10" spans="1:9" ht="63" customHeight="1">
      <c r="A10" s="109" t="s">
        <v>403</v>
      </c>
      <c r="B10" s="130" t="s">
        <v>489</v>
      </c>
      <c r="C10" s="130" t="s">
        <v>496</v>
      </c>
      <c r="D10" s="130" t="s">
        <v>21</v>
      </c>
      <c r="E10" s="130" t="s">
        <v>22</v>
      </c>
      <c r="F10" s="155" t="s">
        <v>404</v>
      </c>
      <c r="G10" s="130" t="s">
        <v>405</v>
      </c>
      <c r="H10" s="130" t="s">
        <v>23</v>
      </c>
    </row>
    <row r="11" spans="1:9" ht="22.5" customHeight="1">
      <c r="A11" s="488">
        <v>3</v>
      </c>
      <c r="B11" s="491">
        <v>89</v>
      </c>
      <c r="C11" s="491"/>
      <c r="D11" s="468"/>
      <c r="E11" s="494"/>
      <c r="F11" s="494"/>
      <c r="G11" s="494"/>
      <c r="H11" s="494"/>
    </row>
    <row r="12" spans="1:9" ht="33.75" customHeight="1">
      <c r="A12" s="488"/>
      <c r="B12" s="492"/>
      <c r="C12" s="492"/>
      <c r="D12" s="469"/>
      <c r="E12" s="495"/>
      <c r="F12" s="495"/>
      <c r="G12" s="495"/>
      <c r="H12" s="495"/>
    </row>
    <row r="13" spans="1:9" ht="28.5" customHeight="1">
      <c r="A13" s="489">
        <v>4</v>
      </c>
      <c r="B13" s="472">
        <v>102</v>
      </c>
      <c r="C13" s="472"/>
      <c r="D13" s="474"/>
      <c r="E13" s="475"/>
      <c r="F13" s="475"/>
      <c r="G13" s="476"/>
      <c r="H13" s="476"/>
    </row>
    <row r="14" spans="1:9" ht="19.5" customHeight="1">
      <c r="A14" s="490"/>
      <c r="B14" s="472"/>
      <c r="C14" s="472"/>
      <c r="D14" s="474"/>
      <c r="E14" s="475"/>
      <c r="F14" s="475"/>
      <c r="G14" s="476"/>
      <c r="H14" s="476"/>
    </row>
    <row r="15" spans="1:9" ht="19.5" customHeight="1">
      <c r="A15" s="470">
        <v>5</v>
      </c>
      <c r="B15" s="472">
        <v>114</v>
      </c>
      <c r="C15" s="472"/>
      <c r="D15" s="474"/>
      <c r="E15" s="475"/>
      <c r="F15" s="475"/>
      <c r="G15" s="476"/>
      <c r="H15" s="476"/>
    </row>
    <row r="16" spans="1:9" ht="25.5" customHeight="1">
      <c r="A16" s="471"/>
      <c r="B16" s="472"/>
      <c r="C16" s="472"/>
      <c r="D16" s="474"/>
      <c r="E16" s="475"/>
      <c r="F16" s="475"/>
      <c r="G16" s="476"/>
      <c r="H16" s="476"/>
    </row>
    <row r="17" spans="1:9" ht="23.25" customHeight="1">
      <c r="A17" s="470">
        <v>6</v>
      </c>
      <c r="B17" s="487">
        <v>127</v>
      </c>
      <c r="C17" s="472"/>
      <c r="D17" s="474"/>
      <c r="E17" s="475"/>
      <c r="F17" s="475"/>
      <c r="G17" s="476"/>
      <c r="H17" s="476"/>
    </row>
    <row r="18" spans="1:9" ht="24.75" customHeight="1">
      <c r="A18" s="471"/>
      <c r="B18" s="487"/>
      <c r="C18" s="472"/>
      <c r="D18" s="474"/>
      <c r="E18" s="475"/>
      <c r="F18" s="475"/>
      <c r="G18" s="476"/>
      <c r="H18" s="476"/>
    </row>
    <row r="19" spans="1:9" ht="19.5" customHeight="1">
      <c r="A19" s="470">
        <v>7</v>
      </c>
      <c r="B19" s="472">
        <v>140</v>
      </c>
      <c r="C19" s="472"/>
      <c r="D19" s="474"/>
      <c r="E19" s="475"/>
      <c r="F19" s="475"/>
      <c r="G19" s="476"/>
      <c r="H19" s="476"/>
    </row>
    <row r="20" spans="1:9" ht="18.75" customHeight="1">
      <c r="A20" s="471"/>
      <c r="B20" s="472"/>
      <c r="C20" s="472"/>
      <c r="D20" s="474"/>
      <c r="E20" s="475"/>
      <c r="F20" s="475"/>
      <c r="G20" s="476"/>
      <c r="H20" s="476"/>
    </row>
    <row r="21" spans="1:9" ht="23.25" customHeight="1">
      <c r="A21" s="470">
        <v>8</v>
      </c>
      <c r="B21" s="487">
        <v>146</v>
      </c>
      <c r="C21" s="472"/>
      <c r="D21" s="474"/>
      <c r="E21" s="475"/>
      <c r="F21" s="475"/>
      <c r="G21" s="476"/>
      <c r="H21" s="476"/>
    </row>
    <row r="22" spans="1:9" ht="24.75" customHeight="1">
      <c r="A22" s="471">
        <v>6</v>
      </c>
      <c r="B22" s="487"/>
      <c r="C22" s="472"/>
      <c r="D22" s="474"/>
      <c r="E22" s="475"/>
      <c r="F22" s="475"/>
      <c r="G22" s="476"/>
      <c r="H22" s="476"/>
    </row>
    <row r="23" spans="1:9" ht="21.75" customHeight="1">
      <c r="A23" s="470">
        <v>9</v>
      </c>
      <c r="B23" s="472">
        <v>168</v>
      </c>
      <c r="C23" s="472"/>
      <c r="D23" s="474"/>
      <c r="E23" s="475"/>
      <c r="F23" s="475"/>
      <c r="G23" s="476"/>
      <c r="H23" s="476"/>
    </row>
    <row r="24" spans="1:9" ht="22.5" customHeight="1">
      <c r="A24" s="471"/>
      <c r="B24" s="472"/>
      <c r="C24" s="472"/>
      <c r="D24" s="474"/>
      <c r="E24" s="475"/>
      <c r="F24" s="475"/>
      <c r="G24" s="476"/>
      <c r="H24" s="476"/>
    </row>
    <row r="25" spans="1:9" ht="26.25" customHeight="1">
      <c r="A25" s="470">
        <v>10</v>
      </c>
      <c r="B25" s="472">
        <v>178</v>
      </c>
      <c r="C25" s="472"/>
      <c r="D25" s="474"/>
      <c r="E25" s="475"/>
      <c r="F25" s="475"/>
      <c r="G25" s="476"/>
      <c r="H25" s="476"/>
    </row>
    <row r="26" spans="1:9" ht="21.75" customHeight="1">
      <c r="A26" s="471"/>
      <c r="B26" s="473"/>
      <c r="C26" s="473"/>
      <c r="D26" s="474"/>
      <c r="E26" s="475"/>
      <c r="F26" s="475"/>
      <c r="G26" s="476"/>
      <c r="H26" s="476"/>
    </row>
    <row r="27" spans="1:9" ht="21" customHeight="1">
      <c r="A27" s="470">
        <v>11</v>
      </c>
      <c r="B27" s="472">
        <v>245</v>
      </c>
      <c r="C27" s="472"/>
      <c r="D27" s="474"/>
      <c r="E27" s="475"/>
      <c r="F27" s="475"/>
      <c r="G27" s="476"/>
      <c r="H27" s="476"/>
    </row>
    <row r="28" spans="1:9" ht="25.5" customHeight="1">
      <c r="A28" s="471"/>
      <c r="B28" s="473"/>
      <c r="C28" s="473"/>
      <c r="D28" s="474"/>
      <c r="E28" s="475"/>
      <c r="F28" s="475"/>
      <c r="G28" s="476"/>
      <c r="H28" s="476"/>
    </row>
    <row r="29" spans="1:9" ht="17.25" customHeight="1">
      <c r="A29" s="470">
        <v>12</v>
      </c>
      <c r="B29" s="472">
        <v>324</v>
      </c>
      <c r="C29" s="472"/>
      <c r="D29" s="474"/>
      <c r="E29" s="475"/>
      <c r="F29" s="475"/>
      <c r="G29" s="476"/>
      <c r="H29" s="476"/>
    </row>
    <row r="30" spans="1:9" ht="18" customHeight="1">
      <c r="A30" s="471"/>
      <c r="B30" s="473"/>
      <c r="C30" s="473"/>
      <c r="D30" s="474"/>
      <c r="E30" s="475"/>
      <c r="F30" s="475"/>
      <c r="G30" s="476"/>
      <c r="H30" s="476"/>
    </row>
    <row r="31" spans="1:9">
      <c r="A31" s="459" t="s">
        <v>490</v>
      </c>
      <c r="B31" s="459"/>
      <c r="C31" s="459"/>
      <c r="D31" s="459"/>
      <c r="E31" s="459"/>
      <c r="F31" s="459"/>
      <c r="G31" s="459"/>
      <c r="H31" s="459"/>
      <c r="I31" s="459"/>
    </row>
    <row r="32" spans="1:9" ht="23.25" customHeight="1"/>
    <row r="33" spans="1:9" ht="23.25" customHeight="1">
      <c r="A33" s="493" t="s">
        <v>60</v>
      </c>
      <c r="B33" s="493"/>
      <c r="C33" s="493"/>
      <c r="D33" s="493"/>
      <c r="E33" s="493"/>
      <c r="F33" s="493"/>
      <c r="G33" s="493"/>
      <c r="H33" s="493"/>
      <c r="I33" s="493"/>
    </row>
    <row r="34" spans="1:9" ht="63" customHeight="1">
      <c r="A34" s="109" t="s">
        <v>403</v>
      </c>
      <c r="B34" s="130" t="s">
        <v>489</v>
      </c>
      <c r="C34" s="130" t="s">
        <v>496</v>
      </c>
      <c r="D34" s="130" t="s">
        <v>21</v>
      </c>
      <c r="E34" s="130" t="s">
        <v>22</v>
      </c>
      <c r="F34" s="155" t="s">
        <v>404</v>
      </c>
      <c r="G34" s="130" t="s">
        <v>405</v>
      </c>
      <c r="H34" s="130" t="s">
        <v>23</v>
      </c>
    </row>
    <row r="35" spans="1:9" ht="22.5" customHeight="1">
      <c r="A35" s="488">
        <v>1</v>
      </c>
      <c r="B35" s="491">
        <v>89</v>
      </c>
      <c r="C35" s="472"/>
      <c r="D35" s="474"/>
      <c r="E35" s="475"/>
      <c r="F35" s="475"/>
      <c r="G35" s="476"/>
      <c r="H35" s="476"/>
    </row>
    <row r="36" spans="1:9" ht="33.75" customHeight="1">
      <c r="A36" s="488"/>
      <c r="B36" s="492"/>
      <c r="C36" s="472"/>
      <c r="D36" s="474"/>
      <c r="E36" s="475"/>
      <c r="F36" s="475"/>
      <c r="G36" s="476"/>
      <c r="H36" s="476"/>
    </row>
    <row r="37" spans="1:9" ht="28.5" customHeight="1">
      <c r="A37" s="489">
        <v>2</v>
      </c>
      <c r="B37" s="472">
        <v>102</v>
      </c>
      <c r="C37" s="472"/>
      <c r="D37" s="474"/>
      <c r="E37" s="475"/>
      <c r="F37" s="475"/>
      <c r="G37" s="476"/>
      <c r="H37" s="476"/>
    </row>
    <row r="38" spans="1:9" ht="19.5" customHeight="1">
      <c r="A38" s="490"/>
      <c r="B38" s="472"/>
      <c r="C38" s="472"/>
      <c r="D38" s="474"/>
      <c r="E38" s="475"/>
      <c r="F38" s="475"/>
      <c r="G38" s="476"/>
      <c r="H38" s="476"/>
    </row>
    <row r="39" spans="1:9" ht="19.5" customHeight="1">
      <c r="A39" s="488">
        <v>3</v>
      </c>
      <c r="B39" s="472">
        <v>114</v>
      </c>
      <c r="C39" s="472"/>
      <c r="D39" s="474"/>
      <c r="E39" s="475"/>
      <c r="F39" s="475"/>
      <c r="G39" s="476"/>
      <c r="H39" s="476"/>
    </row>
    <row r="40" spans="1:9" ht="25.5" customHeight="1">
      <c r="A40" s="470"/>
      <c r="B40" s="472"/>
      <c r="C40" s="472"/>
      <c r="D40" s="474"/>
      <c r="E40" s="475"/>
      <c r="F40" s="475"/>
      <c r="G40" s="476"/>
      <c r="H40" s="476"/>
    </row>
    <row r="41" spans="1:9" ht="23.25" customHeight="1">
      <c r="A41" s="470">
        <v>4</v>
      </c>
      <c r="B41" s="487">
        <v>127</v>
      </c>
      <c r="C41" s="472"/>
      <c r="D41" s="474"/>
      <c r="E41" s="475"/>
      <c r="F41" s="475"/>
      <c r="G41" s="476"/>
      <c r="H41" s="476"/>
    </row>
    <row r="42" spans="1:9" ht="24.75" customHeight="1">
      <c r="A42" s="471"/>
      <c r="B42" s="487"/>
      <c r="C42" s="472"/>
      <c r="D42" s="474"/>
      <c r="E42" s="475"/>
      <c r="F42" s="475"/>
      <c r="G42" s="476"/>
      <c r="H42" s="476"/>
    </row>
    <row r="43" spans="1:9" ht="19.5" customHeight="1">
      <c r="A43" s="470">
        <v>5</v>
      </c>
      <c r="B43" s="472">
        <v>140</v>
      </c>
      <c r="C43" s="472"/>
      <c r="D43" s="474"/>
      <c r="E43" s="475"/>
      <c r="F43" s="475"/>
      <c r="G43" s="476"/>
      <c r="H43" s="476"/>
    </row>
    <row r="44" spans="1:9" ht="18.75" customHeight="1">
      <c r="A44" s="471"/>
      <c r="B44" s="472"/>
      <c r="C44" s="472"/>
      <c r="D44" s="474"/>
      <c r="E44" s="475"/>
      <c r="F44" s="475"/>
      <c r="G44" s="476"/>
      <c r="H44" s="476"/>
    </row>
    <row r="45" spans="1:9" ht="23.25" customHeight="1">
      <c r="A45" s="470">
        <v>6</v>
      </c>
      <c r="B45" s="487">
        <v>146</v>
      </c>
      <c r="C45" s="472"/>
      <c r="D45" s="474"/>
      <c r="E45" s="475"/>
      <c r="F45" s="475"/>
      <c r="G45" s="476"/>
      <c r="H45" s="476"/>
    </row>
    <row r="46" spans="1:9" ht="24.75" customHeight="1">
      <c r="A46" s="471">
        <v>6</v>
      </c>
      <c r="B46" s="487"/>
      <c r="C46" s="472"/>
      <c r="D46" s="474"/>
      <c r="E46" s="475"/>
      <c r="F46" s="475"/>
      <c r="G46" s="476"/>
      <c r="H46" s="476"/>
    </row>
    <row r="47" spans="1:9" ht="21.75" customHeight="1">
      <c r="A47" s="470">
        <v>7</v>
      </c>
      <c r="B47" s="472">
        <v>168</v>
      </c>
      <c r="C47" s="472"/>
      <c r="D47" s="474"/>
      <c r="E47" s="475"/>
      <c r="F47" s="475"/>
      <c r="G47" s="476"/>
      <c r="H47" s="476"/>
    </row>
    <row r="48" spans="1:9" ht="22.5" customHeight="1">
      <c r="A48" s="471"/>
      <c r="B48" s="472"/>
      <c r="C48" s="472"/>
      <c r="D48" s="474"/>
      <c r="E48" s="475"/>
      <c r="F48" s="475"/>
      <c r="G48" s="476"/>
      <c r="H48" s="476"/>
    </row>
    <row r="49" spans="1:16" ht="26.25" customHeight="1">
      <c r="A49" s="470">
        <v>8</v>
      </c>
      <c r="B49" s="472">
        <v>178</v>
      </c>
      <c r="C49" s="472"/>
      <c r="D49" s="474"/>
      <c r="E49" s="475"/>
      <c r="F49" s="475"/>
      <c r="G49" s="476"/>
      <c r="H49" s="476"/>
    </row>
    <row r="50" spans="1:16" ht="21.75" customHeight="1">
      <c r="A50" s="471"/>
      <c r="B50" s="473"/>
      <c r="C50" s="473"/>
      <c r="D50" s="474"/>
      <c r="E50" s="475"/>
      <c r="F50" s="475"/>
      <c r="G50" s="476"/>
      <c r="H50" s="476"/>
    </row>
    <row r="51" spans="1:16" ht="21" customHeight="1">
      <c r="A51" s="470">
        <v>9</v>
      </c>
      <c r="B51" s="472">
        <v>245</v>
      </c>
      <c r="C51" s="472"/>
      <c r="D51" s="474"/>
      <c r="E51" s="475"/>
      <c r="F51" s="475"/>
      <c r="G51" s="476"/>
      <c r="H51" s="476"/>
    </row>
    <row r="52" spans="1:16" ht="25.5" customHeight="1">
      <c r="A52" s="471"/>
      <c r="B52" s="473"/>
      <c r="C52" s="473"/>
      <c r="D52" s="474"/>
      <c r="E52" s="475"/>
      <c r="F52" s="475"/>
      <c r="G52" s="476"/>
      <c r="H52" s="476"/>
    </row>
    <row r="53" spans="1:16" ht="17.25" customHeight="1">
      <c r="A53" s="470">
        <v>10</v>
      </c>
      <c r="B53" s="472">
        <v>324</v>
      </c>
      <c r="C53" s="472"/>
      <c r="D53" s="474"/>
      <c r="E53" s="475"/>
      <c r="F53" s="475"/>
      <c r="G53" s="476"/>
      <c r="H53" s="476"/>
    </row>
    <row r="54" spans="1:16" ht="18" customHeight="1">
      <c r="A54" s="471"/>
      <c r="B54" s="473"/>
      <c r="C54" s="473"/>
      <c r="D54" s="474"/>
      <c r="E54" s="475"/>
      <c r="F54" s="475"/>
      <c r="G54" s="476"/>
      <c r="H54" s="476"/>
    </row>
    <row r="55" spans="1:16">
      <c r="A55" s="459" t="s">
        <v>490</v>
      </c>
      <c r="B55" s="459"/>
      <c r="C55" s="459"/>
      <c r="D55" s="459"/>
      <c r="E55" s="459"/>
      <c r="F55" s="459"/>
      <c r="G55" s="459"/>
      <c r="H55" s="459"/>
      <c r="I55" s="459"/>
    </row>
    <row r="56" spans="1:16">
      <c r="A56" s="156"/>
      <c r="B56" s="157"/>
      <c r="C56" s="157"/>
      <c r="D56" s="158"/>
      <c r="E56" s="110"/>
      <c r="F56" s="156"/>
      <c r="G56" s="111"/>
    </row>
    <row r="57" spans="1:16">
      <c r="A57" s="477" t="s">
        <v>46</v>
      </c>
      <c r="B57" s="496"/>
      <c r="C57" s="496"/>
      <c r="D57" s="496"/>
      <c r="E57" s="496"/>
      <c r="F57" s="496"/>
      <c r="G57" s="496"/>
    </row>
    <row r="58" spans="1:16">
      <c r="A58" s="159"/>
      <c r="B58" s="2"/>
      <c r="C58" s="2"/>
      <c r="D58" s="2"/>
      <c r="E58" s="2"/>
      <c r="F58" s="2"/>
      <c r="G58" s="26" t="s">
        <v>465</v>
      </c>
    </row>
    <row r="59" spans="1:16" ht="47.25" customHeight="1">
      <c r="A59" s="497" t="s">
        <v>27</v>
      </c>
      <c r="B59" s="497"/>
      <c r="C59" s="467" t="s">
        <v>24</v>
      </c>
      <c r="D59" s="467"/>
      <c r="E59" s="467" t="s">
        <v>22</v>
      </c>
      <c r="F59" s="467"/>
      <c r="G59" s="467" t="s">
        <v>25</v>
      </c>
      <c r="H59" s="467"/>
      <c r="I59" s="467"/>
      <c r="J59" s="467"/>
      <c r="K59" s="467"/>
      <c r="L59" s="467"/>
      <c r="M59" s="467"/>
      <c r="N59" s="467"/>
      <c r="O59" s="467"/>
      <c r="P59" s="467"/>
    </row>
    <row r="60" spans="1:16" ht="38.25" customHeight="1">
      <c r="A60" s="464" t="s">
        <v>491</v>
      </c>
      <c r="B60" s="465"/>
      <c r="C60" s="465"/>
      <c r="D60" s="465"/>
      <c r="E60" s="465"/>
      <c r="F60" s="466"/>
      <c r="G60" s="75">
        <v>89</v>
      </c>
      <c r="H60" s="75">
        <v>102</v>
      </c>
      <c r="I60" s="75">
        <v>114</v>
      </c>
      <c r="J60" s="75">
        <v>127</v>
      </c>
      <c r="K60" s="75">
        <v>140</v>
      </c>
      <c r="L60" s="75">
        <v>146</v>
      </c>
      <c r="M60" s="75">
        <v>168</v>
      </c>
      <c r="N60" s="75">
        <v>178</v>
      </c>
      <c r="O60" s="75">
        <v>245</v>
      </c>
      <c r="P60" s="75">
        <v>324</v>
      </c>
    </row>
    <row r="61" spans="1:16">
      <c r="A61" s="460" t="s">
        <v>48</v>
      </c>
      <c r="B61" s="461"/>
      <c r="C61" s="498"/>
      <c r="D61" s="499"/>
      <c r="E61" s="474"/>
      <c r="F61" s="474"/>
      <c r="G61" s="113"/>
      <c r="H61" s="240"/>
      <c r="I61" s="240"/>
      <c r="J61" s="240"/>
      <c r="K61" s="240"/>
      <c r="L61" s="240"/>
      <c r="M61" s="240"/>
      <c r="N61" s="240"/>
      <c r="O61" s="240"/>
      <c r="P61" s="240"/>
    </row>
    <row r="62" spans="1:16">
      <c r="A62" s="460"/>
      <c r="B62" s="461"/>
      <c r="C62" s="498"/>
      <c r="D62" s="499"/>
      <c r="E62" s="474"/>
      <c r="F62" s="474"/>
      <c r="G62" s="113"/>
      <c r="H62" s="240"/>
      <c r="I62" s="240"/>
      <c r="J62" s="240"/>
      <c r="K62" s="240"/>
      <c r="L62" s="240"/>
      <c r="M62" s="240"/>
      <c r="N62" s="240"/>
      <c r="O62" s="240"/>
      <c r="P62" s="240"/>
    </row>
    <row r="63" spans="1:16">
      <c r="A63" s="460"/>
      <c r="B63" s="461"/>
      <c r="C63" s="498"/>
      <c r="D63" s="499"/>
      <c r="E63" s="474"/>
      <c r="F63" s="474"/>
      <c r="G63" s="113"/>
      <c r="H63" s="240"/>
      <c r="I63" s="240"/>
      <c r="J63" s="240"/>
      <c r="K63" s="240"/>
      <c r="L63" s="240"/>
      <c r="M63" s="240"/>
      <c r="N63" s="240"/>
      <c r="O63" s="240"/>
      <c r="P63" s="240"/>
    </row>
    <row r="64" spans="1:16">
      <c r="A64" s="460"/>
      <c r="B64" s="461"/>
      <c r="C64" s="498"/>
      <c r="D64" s="499"/>
      <c r="E64" s="474"/>
      <c r="F64" s="474"/>
      <c r="G64" s="113"/>
      <c r="H64" s="240"/>
      <c r="I64" s="240"/>
      <c r="J64" s="240"/>
      <c r="K64" s="240"/>
      <c r="L64" s="240"/>
      <c r="M64" s="240"/>
      <c r="N64" s="240"/>
      <c r="O64" s="240"/>
      <c r="P64" s="240"/>
    </row>
    <row r="65" spans="1:16">
      <c r="A65" s="460"/>
      <c r="B65" s="461"/>
      <c r="C65" s="498"/>
      <c r="D65" s="499"/>
      <c r="E65" s="474"/>
      <c r="F65" s="474"/>
      <c r="G65" s="113"/>
      <c r="H65" s="240"/>
      <c r="I65" s="240"/>
      <c r="J65" s="240"/>
      <c r="K65" s="240"/>
      <c r="L65" s="240"/>
      <c r="M65" s="240"/>
      <c r="N65" s="240"/>
      <c r="O65" s="240"/>
      <c r="P65" s="240"/>
    </row>
    <row r="66" spans="1:16">
      <c r="A66" s="460"/>
      <c r="B66" s="461"/>
      <c r="C66" s="498"/>
      <c r="D66" s="499"/>
      <c r="E66" s="474"/>
      <c r="F66" s="474"/>
      <c r="G66" s="113"/>
      <c r="H66" s="240"/>
      <c r="I66" s="240"/>
      <c r="J66" s="240"/>
      <c r="K66" s="240"/>
      <c r="L66" s="240"/>
      <c r="M66" s="240"/>
      <c r="N66" s="240"/>
      <c r="O66" s="240"/>
      <c r="P66" s="240"/>
    </row>
    <row r="67" spans="1:16">
      <c r="A67" s="460"/>
      <c r="B67" s="461"/>
      <c r="C67" s="500"/>
      <c r="D67" s="501"/>
      <c r="E67" s="474"/>
      <c r="F67" s="474"/>
      <c r="G67" s="113"/>
      <c r="H67" s="240"/>
      <c r="I67" s="240"/>
      <c r="J67" s="240"/>
      <c r="K67" s="240"/>
      <c r="L67" s="240"/>
      <c r="M67" s="240"/>
      <c r="N67" s="240"/>
      <c r="O67" s="240"/>
      <c r="P67" s="240"/>
    </row>
    <row r="68" spans="1:16">
      <c r="A68" s="460"/>
      <c r="B68" s="461"/>
      <c r="C68" s="500"/>
      <c r="D68" s="501"/>
      <c r="E68" s="474"/>
      <c r="F68" s="474"/>
      <c r="G68" s="113"/>
      <c r="H68" s="240"/>
      <c r="I68" s="240"/>
      <c r="J68" s="240"/>
      <c r="K68" s="240"/>
      <c r="L68" s="240"/>
      <c r="M68" s="240"/>
      <c r="N68" s="240"/>
      <c r="O68" s="240"/>
      <c r="P68" s="240"/>
    </row>
    <row r="69" spans="1:16">
      <c r="A69" s="460"/>
      <c r="B69" s="461"/>
      <c r="C69" s="500"/>
      <c r="D69" s="501"/>
      <c r="E69" s="474"/>
      <c r="F69" s="474"/>
      <c r="G69" s="113"/>
      <c r="H69" s="240"/>
      <c r="I69" s="240"/>
      <c r="J69" s="240"/>
      <c r="K69" s="240"/>
      <c r="L69" s="240"/>
      <c r="M69" s="240"/>
      <c r="N69" s="240"/>
      <c r="O69" s="240"/>
      <c r="P69" s="240"/>
    </row>
    <row r="70" spans="1:16">
      <c r="A70" s="460"/>
      <c r="B70" s="461"/>
      <c r="C70" s="500"/>
      <c r="D70" s="501"/>
      <c r="E70" s="474"/>
      <c r="F70" s="474"/>
      <c r="G70" s="113"/>
      <c r="H70" s="240"/>
      <c r="I70" s="240"/>
      <c r="J70" s="240"/>
      <c r="K70" s="240"/>
      <c r="L70" s="240"/>
      <c r="M70" s="240"/>
      <c r="N70" s="240"/>
      <c r="O70" s="240"/>
      <c r="P70" s="240"/>
    </row>
    <row r="71" spans="1:16">
      <c r="A71" s="460"/>
      <c r="B71" s="461"/>
      <c r="C71" s="500"/>
      <c r="D71" s="501"/>
      <c r="E71" s="474"/>
      <c r="F71" s="474"/>
      <c r="G71" s="113"/>
      <c r="H71" s="240"/>
      <c r="I71" s="240"/>
      <c r="J71" s="240"/>
      <c r="K71" s="240"/>
      <c r="L71" s="240"/>
      <c r="M71" s="240"/>
      <c r="N71" s="240"/>
      <c r="O71" s="240"/>
      <c r="P71" s="240"/>
    </row>
    <row r="72" spans="1:16">
      <c r="A72" s="460"/>
      <c r="B72" s="461"/>
      <c r="C72" s="500"/>
      <c r="D72" s="501"/>
      <c r="E72" s="474"/>
      <c r="F72" s="474"/>
      <c r="G72" s="113"/>
      <c r="H72" s="240"/>
      <c r="I72" s="240"/>
      <c r="J72" s="240"/>
      <c r="K72" s="240"/>
      <c r="L72" s="240"/>
      <c r="M72" s="240"/>
      <c r="N72" s="240"/>
      <c r="O72" s="240"/>
      <c r="P72" s="240"/>
    </row>
    <row r="73" spans="1:16">
      <c r="A73" s="460"/>
      <c r="B73" s="461"/>
      <c r="C73" s="500"/>
      <c r="D73" s="501"/>
      <c r="E73" s="474"/>
      <c r="F73" s="474"/>
      <c r="G73" s="113"/>
      <c r="H73" s="240"/>
      <c r="I73" s="240"/>
      <c r="J73" s="240"/>
      <c r="K73" s="240"/>
      <c r="L73" s="240"/>
      <c r="M73" s="240"/>
      <c r="N73" s="240"/>
      <c r="O73" s="240"/>
      <c r="P73" s="240"/>
    </row>
    <row r="74" spans="1:16">
      <c r="A74" s="460"/>
      <c r="B74" s="461"/>
      <c r="C74" s="502"/>
      <c r="D74" s="486"/>
      <c r="E74" s="474"/>
      <c r="F74" s="474"/>
      <c r="G74" s="113"/>
      <c r="H74" s="240"/>
      <c r="I74" s="240"/>
      <c r="J74" s="240"/>
      <c r="K74" s="240"/>
      <c r="L74" s="240"/>
      <c r="M74" s="240"/>
      <c r="N74" s="240"/>
      <c r="O74" s="240"/>
      <c r="P74" s="240"/>
    </row>
    <row r="75" spans="1:16">
      <c r="A75" s="460"/>
      <c r="B75" s="461"/>
      <c r="C75" s="502"/>
      <c r="D75" s="486"/>
      <c r="E75" s="474"/>
      <c r="F75" s="474"/>
      <c r="G75" s="114"/>
      <c r="H75" s="240"/>
      <c r="I75" s="240"/>
      <c r="J75" s="240"/>
      <c r="K75" s="240"/>
      <c r="L75" s="240"/>
      <c r="M75" s="240"/>
      <c r="N75" s="240"/>
      <c r="O75" s="240"/>
      <c r="P75" s="240"/>
    </row>
    <row r="76" spans="1:16">
      <c r="A76" s="460"/>
      <c r="B76" s="461"/>
      <c r="C76" s="502"/>
      <c r="D76" s="486"/>
      <c r="E76" s="474"/>
      <c r="F76" s="474"/>
      <c r="G76" s="114"/>
      <c r="H76" s="240"/>
      <c r="I76" s="240"/>
      <c r="J76" s="240"/>
      <c r="K76" s="240"/>
      <c r="L76" s="240"/>
      <c r="M76" s="240"/>
      <c r="N76" s="240"/>
      <c r="O76" s="240"/>
      <c r="P76" s="240"/>
    </row>
    <row r="77" spans="1:16">
      <c r="A77" s="462"/>
      <c r="B77" s="463"/>
      <c r="C77" s="502"/>
      <c r="D77" s="486"/>
      <c r="E77" s="474"/>
      <c r="F77" s="474"/>
      <c r="G77" s="114"/>
      <c r="H77" s="240"/>
      <c r="I77" s="240"/>
      <c r="J77" s="240"/>
      <c r="K77" s="240"/>
      <c r="L77" s="240"/>
      <c r="M77" s="240"/>
      <c r="N77" s="240"/>
      <c r="O77" s="240"/>
      <c r="P77" s="240"/>
    </row>
    <row r="78" spans="1:16" ht="33.75" customHeight="1">
      <c r="A78" s="453" t="s">
        <v>49</v>
      </c>
      <c r="B78" s="455"/>
      <c r="C78" s="474"/>
      <c r="D78" s="474"/>
      <c r="E78" s="474"/>
      <c r="F78" s="474"/>
      <c r="G78" s="114"/>
      <c r="H78" s="240"/>
      <c r="I78" s="240"/>
      <c r="J78" s="240"/>
      <c r="K78" s="240"/>
      <c r="L78" s="240"/>
      <c r="M78" s="240"/>
      <c r="N78" s="240"/>
      <c r="O78" s="240"/>
      <c r="P78" s="240"/>
    </row>
    <row r="79" spans="1:16" ht="32.25" customHeight="1">
      <c r="A79" s="503"/>
      <c r="B79" s="504"/>
      <c r="C79" s="474"/>
      <c r="D79" s="474"/>
      <c r="E79" s="474"/>
      <c r="F79" s="474"/>
      <c r="G79" s="114"/>
      <c r="H79" s="240"/>
      <c r="I79" s="240"/>
      <c r="J79" s="240"/>
      <c r="K79" s="240"/>
      <c r="L79" s="240"/>
      <c r="M79" s="240"/>
      <c r="N79" s="240"/>
      <c r="O79" s="240"/>
      <c r="P79" s="240"/>
    </row>
    <row r="80" spans="1:16" ht="31.5" customHeight="1">
      <c r="A80" s="503"/>
      <c r="B80" s="504"/>
      <c r="C80" s="474"/>
      <c r="D80" s="474"/>
      <c r="E80" s="474"/>
      <c r="F80" s="474"/>
      <c r="G80" s="114"/>
      <c r="H80" s="240"/>
      <c r="I80" s="240"/>
      <c r="J80" s="240"/>
      <c r="K80" s="240"/>
      <c r="L80" s="240"/>
      <c r="M80" s="240"/>
      <c r="N80" s="240"/>
      <c r="O80" s="240"/>
      <c r="P80" s="240"/>
    </row>
    <row r="81" spans="1:16" ht="34.5" customHeight="1">
      <c r="A81" s="503"/>
      <c r="B81" s="504"/>
      <c r="C81" s="474"/>
      <c r="D81" s="474"/>
      <c r="E81" s="474"/>
      <c r="F81" s="474"/>
      <c r="G81" s="114"/>
      <c r="H81" s="240"/>
      <c r="I81" s="240"/>
      <c r="J81" s="240"/>
      <c r="K81" s="240"/>
      <c r="L81" s="240"/>
      <c r="M81" s="240"/>
      <c r="N81" s="240"/>
      <c r="O81" s="240"/>
      <c r="P81" s="240"/>
    </row>
    <row r="82" spans="1:16" ht="32.25" customHeight="1">
      <c r="A82" s="460"/>
      <c r="B82" s="461"/>
      <c r="C82" s="474"/>
      <c r="D82" s="474"/>
      <c r="E82" s="474"/>
      <c r="F82" s="474"/>
      <c r="G82" s="114"/>
      <c r="H82" s="240"/>
      <c r="I82" s="240"/>
      <c r="J82" s="240"/>
      <c r="K82" s="240"/>
      <c r="L82" s="240"/>
      <c r="M82" s="240"/>
      <c r="N82" s="240"/>
      <c r="O82" s="240"/>
      <c r="P82" s="240"/>
    </row>
    <row r="83" spans="1:16">
      <c r="A83" s="460"/>
      <c r="B83" s="461"/>
      <c r="C83" s="474"/>
      <c r="D83" s="474"/>
      <c r="E83" s="474"/>
      <c r="F83" s="474"/>
      <c r="G83" s="114"/>
      <c r="H83" s="240"/>
      <c r="I83" s="240"/>
      <c r="J83" s="240"/>
      <c r="K83" s="240"/>
      <c r="L83" s="240"/>
      <c r="M83" s="240"/>
      <c r="N83" s="240"/>
      <c r="O83" s="240"/>
      <c r="P83" s="240"/>
    </row>
    <row r="84" spans="1:16">
      <c r="A84" s="460"/>
      <c r="B84" s="461"/>
      <c r="C84" s="474"/>
      <c r="D84" s="474"/>
      <c r="E84" s="474"/>
      <c r="F84" s="474"/>
      <c r="G84" s="114"/>
      <c r="H84" s="240"/>
      <c r="I84" s="240"/>
      <c r="J84" s="240"/>
      <c r="K84" s="240"/>
      <c r="L84" s="240"/>
      <c r="M84" s="240"/>
      <c r="N84" s="240"/>
      <c r="O84" s="240"/>
      <c r="P84" s="240"/>
    </row>
    <row r="85" spans="1:16">
      <c r="A85" s="462"/>
      <c r="B85" s="463"/>
      <c r="C85" s="474"/>
      <c r="D85" s="474"/>
      <c r="E85" s="474"/>
      <c r="F85" s="474"/>
      <c r="G85" s="114"/>
      <c r="H85" s="240"/>
      <c r="I85" s="240"/>
      <c r="J85" s="240"/>
      <c r="K85" s="240"/>
      <c r="L85" s="240"/>
      <c r="M85" s="240"/>
      <c r="N85" s="240"/>
      <c r="O85" s="240"/>
      <c r="P85" s="240"/>
    </row>
    <row r="86" spans="1:16">
      <c r="A86" s="453" t="s">
        <v>166</v>
      </c>
      <c r="B86" s="505"/>
      <c r="C86" s="502"/>
      <c r="D86" s="486"/>
      <c r="E86" s="474"/>
      <c r="F86" s="474"/>
      <c r="G86" s="114"/>
      <c r="H86" s="240"/>
      <c r="I86" s="240"/>
      <c r="J86" s="240"/>
      <c r="K86" s="240"/>
      <c r="L86" s="240"/>
      <c r="M86" s="240"/>
      <c r="N86" s="240"/>
      <c r="O86" s="240"/>
      <c r="P86" s="240"/>
    </row>
    <row r="87" spans="1:16">
      <c r="A87" s="460"/>
      <c r="B87" s="461"/>
      <c r="C87" s="474"/>
      <c r="D87" s="474"/>
      <c r="E87" s="474"/>
      <c r="F87" s="474"/>
      <c r="G87" s="114"/>
      <c r="H87" s="240"/>
      <c r="I87" s="240"/>
      <c r="J87" s="240"/>
      <c r="K87" s="240"/>
      <c r="L87" s="240"/>
      <c r="M87" s="240"/>
      <c r="N87" s="240"/>
      <c r="O87" s="240"/>
      <c r="P87" s="240"/>
    </row>
    <row r="88" spans="1:16">
      <c r="A88" s="460"/>
      <c r="B88" s="461"/>
      <c r="C88" s="474"/>
      <c r="D88" s="474"/>
      <c r="E88" s="474"/>
      <c r="F88" s="474"/>
      <c r="G88" s="114"/>
      <c r="H88" s="240"/>
      <c r="I88" s="240"/>
      <c r="J88" s="240"/>
      <c r="K88" s="240"/>
      <c r="L88" s="240"/>
      <c r="M88" s="240"/>
      <c r="N88" s="240"/>
      <c r="O88" s="240"/>
      <c r="P88" s="240"/>
    </row>
    <row r="89" spans="1:16">
      <c r="A89" s="460"/>
      <c r="B89" s="461"/>
      <c r="C89" s="474"/>
      <c r="D89" s="474"/>
      <c r="E89" s="474"/>
      <c r="F89" s="474"/>
      <c r="G89" s="114"/>
      <c r="H89" s="240"/>
      <c r="I89" s="240"/>
      <c r="J89" s="240"/>
      <c r="K89" s="240"/>
      <c r="L89" s="240"/>
      <c r="M89" s="240"/>
      <c r="N89" s="240"/>
      <c r="O89" s="240"/>
      <c r="P89" s="240"/>
    </row>
    <row r="90" spans="1:16">
      <c r="A90" s="460"/>
      <c r="B90" s="461"/>
      <c r="C90" s="474"/>
      <c r="D90" s="474"/>
      <c r="E90" s="474"/>
      <c r="F90" s="474"/>
      <c r="G90" s="114"/>
      <c r="H90" s="240"/>
      <c r="I90" s="240"/>
      <c r="J90" s="240"/>
      <c r="K90" s="240"/>
      <c r="L90" s="240"/>
      <c r="M90" s="240"/>
      <c r="N90" s="240"/>
      <c r="O90" s="240"/>
      <c r="P90" s="240"/>
    </row>
    <row r="91" spans="1:16" ht="32.25" customHeight="1">
      <c r="A91" s="485" t="s">
        <v>54</v>
      </c>
      <c r="B91" s="486"/>
      <c r="C91" s="507"/>
      <c r="D91" s="486"/>
      <c r="E91" s="474"/>
      <c r="F91" s="474"/>
      <c r="G91" s="114"/>
      <c r="H91" s="240"/>
      <c r="I91" s="240"/>
      <c r="J91" s="240"/>
      <c r="K91" s="240"/>
      <c r="L91" s="240"/>
      <c r="M91" s="240"/>
      <c r="N91" s="240"/>
      <c r="O91" s="240"/>
      <c r="P91" s="240"/>
    </row>
    <row r="92" spans="1:16">
      <c r="A92" s="479" t="s">
        <v>51</v>
      </c>
      <c r="B92" s="480"/>
      <c r="C92" s="502"/>
      <c r="D92" s="486"/>
      <c r="E92" s="500"/>
      <c r="F92" s="501"/>
      <c r="G92" s="114"/>
      <c r="H92" s="240"/>
      <c r="I92" s="240"/>
      <c r="J92" s="240"/>
      <c r="K92" s="240"/>
      <c r="L92" s="240"/>
      <c r="M92" s="240"/>
      <c r="N92" s="240"/>
      <c r="O92" s="240"/>
      <c r="P92" s="240"/>
    </row>
    <row r="93" spans="1:16">
      <c r="A93" s="481"/>
      <c r="B93" s="482"/>
      <c r="C93" s="502"/>
      <c r="D93" s="486"/>
      <c r="E93" s="500"/>
      <c r="F93" s="501"/>
      <c r="G93" s="114"/>
      <c r="H93" s="240"/>
      <c r="I93" s="240"/>
      <c r="J93" s="240"/>
      <c r="K93" s="240"/>
      <c r="L93" s="240"/>
      <c r="M93" s="240"/>
      <c r="N93" s="240"/>
      <c r="O93" s="240"/>
      <c r="P93" s="240"/>
    </row>
    <row r="94" spans="1:16" ht="15.75" customHeight="1">
      <c r="A94" s="481"/>
      <c r="B94" s="482"/>
      <c r="C94" s="502"/>
      <c r="D94" s="486"/>
      <c r="E94" s="500"/>
      <c r="F94" s="501"/>
      <c r="G94" s="114"/>
      <c r="H94" s="240"/>
      <c r="I94" s="240"/>
      <c r="J94" s="240"/>
      <c r="K94" s="240"/>
      <c r="L94" s="240"/>
      <c r="M94" s="240"/>
      <c r="N94" s="240"/>
      <c r="O94" s="240"/>
      <c r="P94" s="240"/>
    </row>
    <row r="95" spans="1:16">
      <c r="A95" s="481"/>
      <c r="B95" s="482"/>
      <c r="C95" s="502"/>
      <c r="D95" s="486"/>
      <c r="E95" s="500"/>
      <c r="F95" s="501"/>
      <c r="G95" s="114"/>
      <c r="H95" s="240"/>
      <c r="I95" s="240"/>
      <c r="J95" s="240"/>
      <c r="K95" s="240"/>
      <c r="L95" s="240"/>
      <c r="M95" s="240"/>
      <c r="N95" s="240"/>
      <c r="O95" s="240"/>
      <c r="P95" s="240"/>
    </row>
    <row r="96" spans="1:16">
      <c r="A96" s="481"/>
      <c r="B96" s="482"/>
      <c r="C96" s="502"/>
      <c r="D96" s="486"/>
      <c r="E96" s="500"/>
      <c r="F96" s="501"/>
      <c r="G96" s="114"/>
      <c r="H96" s="240"/>
      <c r="I96" s="240"/>
      <c r="J96" s="240"/>
      <c r="K96" s="240"/>
      <c r="L96" s="240"/>
      <c r="M96" s="240"/>
      <c r="N96" s="240"/>
      <c r="O96" s="240"/>
      <c r="P96" s="240"/>
    </row>
    <row r="97" spans="1:16">
      <c r="A97" s="481"/>
      <c r="B97" s="482"/>
      <c r="C97" s="502"/>
      <c r="D97" s="486"/>
      <c r="E97" s="500"/>
      <c r="F97" s="501"/>
      <c r="G97" s="114"/>
      <c r="H97" s="240"/>
      <c r="I97" s="240"/>
      <c r="J97" s="240"/>
      <c r="K97" s="240"/>
      <c r="L97" s="240"/>
      <c r="M97" s="240"/>
      <c r="N97" s="240"/>
      <c r="O97" s="240"/>
      <c r="P97" s="240"/>
    </row>
    <row r="98" spans="1:16">
      <c r="A98" s="481"/>
      <c r="B98" s="482"/>
      <c r="C98" s="502"/>
      <c r="D98" s="486"/>
      <c r="E98" s="500"/>
      <c r="F98" s="501"/>
      <c r="G98" s="114"/>
      <c r="H98" s="240"/>
      <c r="I98" s="240"/>
      <c r="J98" s="240"/>
      <c r="K98" s="240"/>
      <c r="L98" s="240"/>
      <c r="M98" s="240"/>
      <c r="N98" s="240"/>
      <c r="O98" s="240"/>
      <c r="P98" s="240"/>
    </row>
    <row r="99" spans="1:16">
      <c r="A99" s="481"/>
      <c r="B99" s="482"/>
      <c r="C99" s="502"/>
      <c r="D99" s="506"/>
      <c r="E99" s="500"/>
      <c r="F99" s="501"/>
      <c r="G99" s="114"/>
      <c r="H99" s="240"/>
      <c r="I99" s="240"/>
      <c r="J99" s="240"/>
      <c r="K99" s="240"/>
      <c r="L99" s="240"/>
      <c r="M99" s="240"/>
      <c r="N99" s="240"/>
      <c r="O99" s="240"/>
      <c r="P99" s="240"/>
    </row>
    <row r="100" spans="1:16">
      <c r="A100" s="481"/>
      <c r="B100" s="482"/>
      <c r="C100" s="502"/>
      <c r="D100" s="506"/>
      <c r="E100" s="500"/>
      <c r="F100" s="501"/>
      <c r="G100" s="114"/>
      <c r="H100" s="240"/>
      <c r="I100" s="240"/>
      <c r="J100" s="240"/>
      <c r="K100" s="240"/>
      <c r="L100" s="240"/>
      <c r="M100" s="240"/>
      <c r="N100" s="240"/>
      <c r="O100" s="240"/>
      <c r="P100" s="240"/>
    </row>
    <row r="101" spans="1:16">
      <c r="A101" s="481"/>
      <c r="B101" s="482"/>
      <c r="C101" s="502"/>
      <c r="D101" s="506"/>
      <c r="E101" s="500"/>
      <c r="F101" s="501"/>
      <c r="G101" s="114"/>
      <c r="H101" s="240"/>
      <c r="I101" s="240"/>
      <c r="J101" s="240"/>
      <c r="K101" s="240"/>
      <c r="L101" s="240"/>
      <c r="M101" s="240"/>
      <c r="N101" s="240"/>
      <c r="O101" s="240"/>
      <c r="P101" s="240"/>
    </row>
    <row r="102" spans="1:16">
      <c r="A102" s="481"/>
      <c r="B102" s="482"/>
      <c r="C102" s="502"/>
      <c r="D102" s="506"/>
      <c r="E102" s="500"/>
      <c r="F102" s="501"/>
      <c r="G102" s="114"/>
      <c r="H102" s="240"/>
      <c r="I102" s="240"/>
      <c r="J102" s="240"/>
      <c r="K102" s="240"/>
      <c r="L102" s="240"/>
      <c r="M102" s="240"/>
      <c r="N102" s="240"/>
      <c r="O102" s="240"/>
      <c r="P102" s="240"/>
    </row>
    <row r="103" spans="1:16">
      <c r="A103" s="483"/>
      <c r="B103" s="484"/>
      <c r="C103" s="502"/>
      <c r="D103" s="506"/>
      <c r="E103" s="500"/>
      <c r="F103" s="501"/>
      <c r="G103" s="114"/>
      <c r="H103" s="240"/>
      <c r="I103" s="240"/>
      <c r="J103" s="240"/>
      <c r="K103" s="240"/>
      <c r="L103" s="240"/>
      <c r="M103" s="240"/>
      <c r="N103" s="240"/>
      <c r="O103" s="240"/>
      <c r="P103" s="240"/>
    </row>
    <row r="104" spans="1:16">
      <c r="A104" s="453" t="s">
        <v>50</v>
      </c>
      <c r="B104" s="505"/>
      <c r="C104" s="502"/>
      <c r="D104" s="486"/>
      <c r="E104" s="500"/>
      <c r="F104" s="501"/>
      <c r="G104" s="114"/>
      <c r="H104" s="240"/>
      <c r="I104" s="240"/>
      <c r="J104" s="240"/>
      <c r="K104" s="240"/>
      <c r="L104" s="240"/>
      <c r="M104" s="240"/>
      <c r="N104" s="240"/>
      <c r="O104" s="240"/>
      <c r="P104" s="240"/>
    </row>
    <row r="105" spans="1:16" ht="25.5" customHeight="1">
      <c r="A105" s="503"/>
      <c r="B105" s="461"/>
      <c r="C105" s="502"/>
      <c r="D105" s="486"/>
      <c r="E105" s="500"/>
      <c r="F105" s="501"/>
      <c r="G105" s="114"/>
      <c r="H105" s="240"/>
      <c r="I105" s="240"/>
      <c r="J105" s="240"/>
      <c r="K105" s="240"/>
      <c r="L105" s="240"/>
      <c r="M105" s="240"/>
      <c r="N105" s="240"/>
      <c r="O105" s="240"/>
      <c r="P105" s="240"/>
    </row>
    <row r="106" spans="1:16" ht="25.5" customHeight="1">
      <c r="A106" s="460"/>
      <c r="B106" s="461"/>
      <c r="C106" s="502"/>
      <c r="D106" s="486"/>
      <c r="E106" s="500"/>
      <c r="F106" s="501"/>
      <c r="G106" s="114"/>
      <c r="H106" s="240"/>
      <c r="I106" s="240"/>
      <c r="J106" s="240"/>
      <c r="K106" s="240"/>
      <c r="L106" s="240"/>
      <c r="M106" s="240"/>
      <c r="N106" s="240"/>
      <c r="O106" s="240"/>
      <c r="P106" s="240"/>
    </row>
    <row r="107" spans="1:16" ht="27" customHeight="1">
      <c r="A107" s="460"/>
      <c r="B107" s="461"/>
      <c r="C107" s="502"/>
      <c r="D107" s="486"/>
      <c r="E107" s="500"/>
      <c r="F107" s="501"/>
      <c r="G107" s="114"/>
      <c r="H107" s="240"/>
      <c r="I107" s="240"/>
      <c r="J107" s="240"/>
      <c r="K107" s="240"/>
      <c r="L107" s="240"/>
      <c r="M107" s="240"/>
      <c r="N107" s="240"/>
      <c r="O107" s="240"/>
      <c r="P107" s="240"/>
    </row>
    <row r="108" spans="1:16" ht="27.75" customHeight="1">
      <c r="A108" s="460"/>
      <c r="B108" s="461"/>
      <c r="C108" s="502"/>
      <c r="D108" s="486"/>
      <c r="E108" s="500"/>
      <c r="F108" s="501"/>
      <c r="G108" s="114"/>
      <c r="H108" s="240"/>
      <c r="I108" s="240"/>
      <c r="J108" s="240"/>
      <c r="K108" s="240"/>
      <c r="L108" s="240"/>
      <c r="M108" s="240"/>
      <c r="N108" s="240"/>
      <c r="O108" s="240"/>
      <c r="P108" s="240"/>
    </row>
    <row r="109" spans="1:16" ht="53.25" customHeight="1">
      <c r="A109" s="462"/>
      <c r="B109" s="463"/>
      <c r="C109" s="502"/>
      <c r="D109" s="486"/>
      <c r="E109" s="500"/>
      <c r="F109" s="501"/>
      <c r="G109" s="114"/>
      <c r="H109" s="240"/>
      <c r="I109" s="240"/>
      <c r="J109" s="240"/>
      <c r="K109" s="240"/>
      <c r="L109" s="240"/>
      <c r="M109" s="240"/>
      <c r="N109" s="240"/>
      <c r="O109" s="240"/>
      <c r="P109" s="240"/>
    </row>
    <row r="110" spans="1:16">
      <c r="A110" s="459" t="s">
        <v>490</v>
      </c>
      <c r="B110" s="459"/>
      <c r="C110" s="459"/>
      <c r="D110" s="459"/>
      <c r="E110" s="459"/>
      <c r="F110" s="459"/>
      <c r="G110" s="459"/>
      <c r="H110" s="459"/>
      <c r="I110" s="459"/>
    </row>
    <row r="111" spans="1:16">
      <c r="A111" s="115"/>
      <c r="B111" s="115"/>
      <c r="C111" s="110"/>
      <c r="D111" s="112"/>
      <c r="E111" s="116"/>
      <c r="F111" s="117"/>
      <c r="G111" s="26"/>
    </row>
    <row r="112" spans="1:16">
      <c r="A112" s="512" t="s">
        <v>26</v>
      </c>
      <c r="B112" s="512"/>
      <c r="C112" s="512"/>
      <c r="D112" s="512"/>
      <c r="E112" s="512"/>
      <c r="F112" s="512"/>
      <c r="G112" s="512"/>
    </row>
    <row r="113" spans="1:16">
      <c r="A113" s="512"/>
      <c r="B113" s="512"/>
      <c r="C113" s="512"/>
      <c r="D113" s="512"/>
      <c r="E113" s="512"/>
      <c r="F113" s="512"/>
      <c r="G113" s="512"/>
    </row>
    <row r="114" spans="1:16">
      <c r="A114" s="513"/>
      <c r="B114" s="513"/>
      <c r="C114" s="513"/>
      <c r="D114" s="513"/>
      <c r="E114" s="513"/>
      <c r="F114" s="513"/>
      <c r="G114" s="513"/>
    </row>
    <row r="115" spans="1:16">
      <c r="A115" s="118"/>
      <c r="B115" s="118"/>
      <c r="C115" s="118"/>
      <c r="D115" s="118"/>
      <c r="E115" s="118"/>
      <c r="F115" s="118"/>
      <c r="G115" s="118"/>
    </row>
    <row r="116" spans="1:16" ht="47.25" customHeight="1">
      <c r="A116" s="119"/>
      <c r="B116" s="453" t="s">
        <v>56</v>
      </c>
      <c r="C116" s="455"/>
      <c r="D116" s="468" t="s">
        <v>57</v>
      </c>
      <c r="E116" s="453" t="s">
        <v>55</v>
      </c>
      <c r="F116" s="455"/>
      <c r="G116" s="453" t="s">
        <v>492</v>
      </c>
      <c r="H116" s="454"/>
      <c r="I116" s="454"/>
      <c r="J116" s="454"/>
      <c r="K116" s="454"/>
      <c r="L116" s="454"/>
      <c r="M116" s="454"/>
      <c r="N116" s="454"/>
      <c r="O116" s="454"/>
      <c r="P116" s="455"/>
    </row>
    <row r="117" spans="1:16">
      <c r="A117" s="119"/>
      <c r="B117" s="456"/>
      <c r="C117" s="458"/>
      <c r="D117" s="469"/>
      <c r="E117" s="456"/>
      <c r="F117" s="458"/>
      <c r="G117" s="456"/>
      <c r="H117" s="457"/>
      <c r="I117" s="457"/>
      <c r="J117" s="457"/>
      <c r="K117" s="457"/>
      <c r="L117" s="457"/>
      <c r="M117" s="457"/>
      <c r="N117" s="457"/>
      <c r="O117" s="457"/>
      <c r="P117" s="458"/>
    </row>
    <row r="118" spans="1:16">
      <c r="A118" s="119"/>
      <c r="B118" s="474"/>
      <c r="C118" s="508"/>
      <c r="D118" s="120"/>
      <c r="E118" s="509"/>
      <c r="F118" s="510"/>
      <c r="G118" s="121"/>
      <c r="H118" s="240"/>
      <c r="I118" s="240"/>
      <c r="J118" s="240"/>
      <c r="K118" s="240"/>
      <c r="L118" s="240"/>
      <c r="M118" s="240"/>
      <c r="N118" s="240"/>
      <c r="O118" s="240"/>
      <c r="P118" s="240"/>
    </row>
    <row r="119" spans="1:16">
      <c r="A119" s="119"/>
      <c r="B119" s="474"/>
      <c r="C119" s="508"/>
      <c r="D119" s="120"/>
      <c r="E119" s="509"/>
      <c r="F119" s="510"/>
      <c r="G119" s="121"/>
      <c r="H119" s="240"/>
      <c r="I119" s="240"/>
      <c r="J119" s="240"/>
      <c r="K119" s="240"/>
      <c r="L119" s="240"/>
      <c r="M119" s="240"/>
      <c r="N119" s="240"/>
      <c r="O119" s="240"/>
      <c r="P119" s="240"/>
    </row>
    <row r="120" spans="1:16">
      <c r="A120" s="122"/>
      <c r="B120" s="493"/>
      <c r="C120" s="511"/>
      <c r="D120" s="118"/>
      <c r="E120" s="118"/>
      <c r="F120" s="118"/>
      <c r="G120" s="118"/>
    </row>
    <row r="121" spans="1:16">
      <c r="A121" s="107"/>
      <c r="B121" s="2"/>
      <c r="C121" s="2"/>
      <c r="D121" s="2"/>
      <c r="E121" s="2"/>
      <c r="F121" s="2"/>
      <c r="G121" s="2"/>
    </row>
    <row r="122" spans="1:16">
      <c r="A122" s="107"/>
      <c r="B122" s="2"/>
      <c r="C122" s="2"/>
      <c r="D122" s="2"/>
      <c r="E122" s="2"/>
      <c r="F122" s="2"/>
      <c r="G122" s="2"/>
    </row>
    <row r="123" spans="1:16">
      <c r="A123" s="107"/>
      <c r="B123" s="2"/>
      <c r="C123" s="2"/>
      <c r="D123" s="2"/>
      <c r="E123" s="2"/>
      <c r="F123" s="2"/>
      <c r="G123" s="2"/>
    </row>
    <row r="124" spans="1:16">
      <c r="A124" s="107"/>
      <c r="B124" s="2"/>
      <c r="C124" s="2"/>
      <c r="D124" s="2"/>
      <c r="E124" s="2"/>
      <c r="F124" s="2"/>
      <c r="G124" s="2"/>
    </row>
    <row r="125" spans="1:16">
      <c r="A125" s="107"/>
      <c r="B125" s="2"/>
      <c r="C125" s="2"/>
      <c r="D125" s="2"/>
      <c r="E125" s="2"/>
      <c r="F125" s="2"/>
      <c r="G125" s="2"/>
    </row>
    <row r="126" spans="1:16">
      <c r="A126" s="107"/>
      <c r="B126" s="2"/>
      <c r="C126" s="2"/>
      <c r="D126" s="2"/>
      <c r="E126" s="2"/>
      <c r="F126" s="2"/>
      <c r="G126" s="2"/>
    </row>
    <row r="127" spans="1:16">
      <c r="A127" s="107"/>
      <c r="B127" s="2"/>
      <c r="C127" s="2"/>
      <c r="D127" s="2"/>
      <c r="E127" s="2"/>
      <c r="F127" s="2"/>
      <c r="G127" s="2"/>
    </row>
    <row r="128" spans="1:16">
      <c r="A128" s="107"/>
      <c r="B128" s="2"/>
      <c r="C128" s="2"/>
      <c r="D128" s="2"/>
      <c r="E128" s="2"/>
      <c r="F128" s="2"/>
      <c r="G128" s="2"/>
    </row>
    <row r="129" spans="1:7">
      <c r="A129" s="107"/>
      <c r="B129" s="2"/>
      <c r="C129" s="2"/>
      <c r="D129" s="2"/>
      <c r="E129" s="2"/>
      <c r="F129" s="2"/>
      <c r="G129" s="2"/>
    </row>
    <row r="130" spans="1:7">
      <c r="A130" s="107"/>
      <c r="B130" s="2"/>
      <c r="C130" s="2"/>
      <c r="D130" s="2"/>
      <c r="E130" s="2"/>
      <c r="F130" s="2"/>
      <c r="G130" s="2"/>
    </row>
    <row r="131" spans="1:7">
      <c r="A131" s="107"/>
      <c r="B131" s="2"/>
      <c r="C131" s="2"/>
      <c r="D131" s="2"/>
      <c r="E131" s="2"/>
      <c r="F131" s="2"/>
      <c r="G131" s="2"/>
    </row>
    <row r="132" spans="1:7">
      <c r="A132" s="107"/>
      <c r="B132" s="2"/>
      <c r="C132" s="2"/>
      <c r="D132" s="2"/>
      <c r="E132" s="2"/>
      <c r="F132" s="2"/>
      <c r="G132" s="2"/>
    </row>
    <row r="133" spans="1:7">
      <c r="A133" s="107"/>
      <c r="B133" s="2"/>
      <c r="C133" s="2"/>
      <c r="D133" s="2"/>
      <c r="E133" s="2"/>
      <c r="F133" s="2"/>
      <c r="G133" s="2"/>
    </row>
    <row r="134" spans="1:7">
      <c r="A134" s="107"/>
      <c r="B134" s="2"/>
      <c r="C134" s="2"/>
      <c r="D134" s="2"/>
      <c r="E134" s="2"/>
      <c r="F134" s="2"/>
      <c r="G134" s="2"/>
    </row>
    <row r="135" spans="1:7">
      <c r="A135" s="107"/>
      <c r="B135" s="2"/>
      <c r="C135" s="2"/>
      <c r="D135" s="2"/>
      <c r="E135" s="2"/>
      <c r="F135" s="2"/>
      <c r="G135" s="2"/>
    </row>
    <row r="136" spans="1:7">
      <c r="A136" s="107"/>
      <c r="B136" s="2"/>
      <c r="C136" s="2"/>
      <c r="D136" s="2"/>
      <c r="E136" s="2"/>
      <c r="F136" s="2"/>
      <c r="G136" s="2"/>
    </row>
    <row r="137" spans="1:7">
      <c r="A137" s="107"/>
      <c r="B137" s="2"/>
      <c r="C137" s="2"/>
      <c r="D137" s="2"/>
      <c r="E137" s="2"/>
      <c r="F137" s="2"/>
      <c r="G137" s="2"/>
    </row>
    <row r="138" spans="1:7">
      <c r="A138" s="107"/>
      <c r="B138" s="2"/>
      <c r="C138" s="2"/>
      <c r="D138" s="2"/>
      <c r="E138" s="2"/>
      <c r="F138" s="2"/>
      <c r="G138" s="2"/>
    </row>
    <row r="139" spans="1:7">
      <c r="A139" s="107"/>
      <c r="B139" s="2"/>
      <c r="C139" s="2"/>
      <c r="D139" s="2"/>
      <c r="E139" s="2"/>
      <c r="F139" s="2"/>
      <c r="G139" s="2"/>
    </row>
    <row r="140" spans="1:7">
      <c r="A140" s="107"/>
      <c r="B140" s="2"/>
      <c r="C140" s="2"/>
      <c r="D140" s="2"/>
      <c r="E140" s="2"/>
      <c r="F140" s="2"/>
      <c r="G140" s="2"/>
    </row>
    <row r="141" spans="1:7">
      <c r="A141" s="107"/>
      <c r="B141" s="2"/>
      <c r="C141" s="2"/>
      <c r="D141" s="2"/>
      <c r="E141" s="2"/>
      <c r="F141" s="2"/>
      <c r="G141" s="2"/>
    </row>
    <row r="142" spans="1:7">
      <c r="A142" s="107"/>
      <c r="B142" s="2"/>
      <c r="C142" s="2"/>
      <c r="D142" s="2"/>
      <c r="E142" s="2"/>
      <c r="F142" s="2"/>
      <c r="G142" s="2"/>
    </row>
    <row r="143" spans="1:7">
      <c r="A143" s="107"/>
      <c r="B143" s="2"/>
      <c r="C143" s="2"/>
      <c r="D143" s="2"/>
      <c r="E143" s="2"/>
      <c r="F143" s="2"/>
      <c r="G143" s="2"/>
    </row>
    <row r="144" spans="1:7">
      <c r="A144" s="107"/>
      <c r="B144" s="2"/>
      <c r="C144" s="2"/>
      <c r="D144" s="2"/>
      <c r="E144" s="2"/>
      <c r="F144" s="2"/>
      <c r="G144" s="2"/>
    </row>
    <row r="145" spans="1:7">
      <c r="A145" s="107"/>
      <c r="B145" s="2"/>
      <c r="C145" s="2"/>
      <c r="D145" s="2"/>
      <c r="E145" s="2"/>
      <c r="F145" s="2"/>
      <c r="G145" s="2"/>
    </row>
    <row r="146" spans="1:7">
      <c r="A146" s="107"/>
      <c r="B146" s="2"/>
      <c r="C146" s="2"/>
      <c r="D146" s="2"/>
      <c r="E146" s="2"/>
      <c r="F146" s="2"/>
      <c r="G146" s="2"/>
    </row>
    <row r="147" spans="1:7">
      <c r="A147" s="107"/>
      <c r="B147" s="2"/>
      <c r="C147" s="2"/>
      <c r="D147" s="2"/>
      <c r="E147" s="2"/>
      <c r="F147" s="2"/>
      <c r="G147" s="2"/>
    </row>
    <row r="148" spans="1:7">
      <c r="A148" s="107"/>
      <c r="B148" s="2"/>
      <c r="C148" s="2"/>
      <c r="D148" s="2"/>
      <c r="E148" s="2"/>
      <c r="F148" s="2"/>
      <c r="G148" s="2"/>
    </row>
    <row r="149" spans="1:7">
      <c r="A149" s="107"/>
      <c r="B149" s="2"/>
      <c r="C149" s="2"/>
      <c r="D149" s="2"/>
      <c r="E149" s="2"/>
      <c r="F149" s="2"/>
      <c r="G149" s="2"/>
    </row>
    <row r="150" spans="1:7">
      <c r="A150" s="107"/>
      <c r="B150" s="2"/>
      <c r="C150" s="2"/>
      <c r="D150" s="2"/>
      <c r="E150" s="2"/>
      <c r="F150" s="2"/>
      <c r="G150" s="2"/>
    </row>
    <row r="151" spans="1:7">
      <c r="A151" s="107"/>
      <c r="B151" s="2"/>
      <c r="C151" s="2"/>
      <c r="D151" s="2"/>
      <c r="E151" s="2"/>
      <c r="F151" s="2"/>
      <c r="G151" s="2"/>
    </row>
    <row r="152" spans="1:7">
      <c r="A152" s="107"/>
      <c r="B152" s="2"/>
      <c r="C152" s="2"/>
      <c r="D152" s="2"/>
      <c r="E152" s="2"/>
      <c r="F152" s="2"/>
      <c r="G152" s="2"/>
    </row>
    <row r="153" spans="1:7">
      <c r="A153" s="107"/>
      <c r="B153" s="2"/>
      <c r="C153" s="2"/>
      <c r="D153" s="2"/>
      <c r="E153" s="2"/>
      <c r="F153" s="2"/>
      <c r="G153" s="2"/>
    </row>
    <row r="154" spans="1:7">
      <c r="A154" s="107"/>
      <c r="B154" s="2"/>
      <c r="C154" s="2"/>
      <c r="D154" s="2"/>
      <c r="E154" s="2"/>
      <c r="F154" s="2"/>
      <c r="G154" s="2"/>
    </row>
    <row r="155" spans="1:7">
      <c r="A155" s="107"/>
      <c r="B155" s="2"/>
      <c r="C155" s="2"/>
      <c r="D155" s="2"/>
      <c r="E155" s="2"/>
      <c r="F155" s="2"/>
      <c r="G155" s="2"/>
    </row>
    <row r="156" spans="1:7">
      <c r="A156" s="107"/>
      <c r="B156" s="2"/>
      <c r="C156" s="2"/>
      <c r="D156" s="2"/>
      <c r="E156" s="2"/>
      <c r="F156" s="2"/>
      <c r="G156" s="2"/>
    </row>
    <row r="157" spans="1:7">
      <c r="A157" s="107"/>
      <c r="B157" s="2"/>
      <c r="C157" s="2"/>
      <c r="D157" s="2"/>
      <c r="E157" s="2"/>
      <c r="F157" s="2"/>
      <c r="G157" s="2"/>
    </row>
    <row r="158" spans="1:7">
      <c r="A158" s="107"/>
      <c r="B158" s="2"/>
      <c r="C158" s="2"/>
      <c r="D158" s="2"/>
      <c r="E158" s="2"/>
      <c r="F158" s="2"/>
      <c r="G158" s="2"/>
    </row>
    <row r="159" spans="1:7">
      <c r="A159" s="107"/>
      <c r="B159" s="2"/>
      <c r="C159" s="2"/>
      <c r="D159" s="2"/>
      <c r="E159" s="2"/>
      <c r="F159" s="2"/>
      <c r="G159" s="2"/>
    </row>
  </sheetData>
  <mergeCells count="290">
    <mergeCell ref="B119:C119"/>
    <mergeCell ref="E119:F119"/>
    <mergeCell ref="B120:C120"/>
    <mergeCell ref="A112:G114"/>
    <mergeCell ref="B118:C118"/>
    <mergeCell ref="E118:F118"/>
    <mergeCell ref="C94:D94"/>
    <mergeCell ref="E94:F94"/>
    <mergeCell ref="C95:D95"/>
    <mergeCell ref="E95:F95"/>
    <mergeCell ref="C96:D96"/>
    <mergeCell ref="E96:F96"/>
    <mergeCell ref="C97:D97"/>
    <mergeCell ref="E97:F97"/>
    <mergeCell ref="C98:D98"/>
    <mergeCell ref="A104:B109"/>
    <mergeCell ref="C104:D104"/>
    <mergeCell ref="E104:F104"/>
    <mergeCell ref="C105:D105"/>
    <mergeCell ref="E105:F105"/>
    <mergeCell ref="C106:D106"/>
    <mergeCell ref="E98:F98"/>
    <mergeCell ref="C99:D99"/>
    <mergeCell ref="E99:F99"/>
    <mergeCell ref="C109:D109"/>
    <mergeCell ref="E109:F109"/>
    <mergeCell ref="C102:D102"/>
    <mergeCell ref="E102:F102"/>
    <mergeCell ref="C103:D103"/>
    <mergeCell ref="E103:F103"/>
    <mergeCell ref="C91:D91"/>
    <mergeCell ref="E91:F91"/>
    <mergeCell ref="C92:D92"/>
    <mergeCell ref="E92:F92"/>
    <mergeCell ref="C93:D93"/>
    <mergeCell ref="E93:F93"/>
    <mergeCell ref="C100:D100"/>
    <mergeCell ref="E100:F100"/>
    <mergeCell ref="C101:D101"/>
    <mergeCell ref="E101:F101"/>
    <mergeCell ref="E106:F106"/>
    <mergeCell ref="C107:D107"/>
    <mergeCell ref="E107:F107"/>
    <mergeCell ref="C108:D108"/>
    <mergeCell ref="E108:F108"/>
    <mergeCell ref="C88:D88"/>
    <mergeCell ref="E88:F88"/>
    <mergeCell ref="C89:D89"/>
    <mergeCell ref="E89:F89"/>
    <mergeCell ref="C90:D90"/>
    <mergeCell ref="E90:F90"/>
    <mergeCell ref="C78:D78"/>
    <mergeCell ref="E78:F78"/>
    <mergeCell ref="A86:B90"/>
    <mergeCell ref="C86:D86"/>
    <mergeCell ref="E86:F86"/>
    <mergeCell ref="C87:D87"/>
    <mergeCell ref="E87:F87"/>
    <mergeCell ref="C75:D75"/>
    <mergeCell ref="E75:F75"/>
    <mergeCell ref="C76:D76"/>
    <mergeCell ref="E76:F76"/>
    <mergeCell ref="C77:D77"/>
    <mergeCell ref="E77:F77"/>
    <mergeCell ref="A78:B85"/>
    <mergeCell ref="C79:D79"/>
    <mergeCell ref="C80:D80"/>
    <mergeCell ref="C81:D81"/>
    <mergeCell ref="C82:D82"/>
    <mergeCell ref="C83:D83"/>
    <mergeCell ref="C84:D84"/>
    <mergeCell ref="C85:D85"/>
    <mergeCell ref="E79:F79"/>
    <mergeCell ref="E80:F80"/>
    <mergeCell ref="E81:F81"/>
    <mergeCell ref="E82:F82"/>
    <mergeCell ref="E83:F83"/>
    <mergeCell ref="E84:F84"/>
    <mergeCell ref="E85:F85"/>
    <mergeCell ref="C72:D72"/>
    <mergeCell ref="E72:F72"/>
    <mergeCell ref="C73:D73"/>
    <mergeCell ref="E73:F73"/>
    <mergeCell ref="C74:D74"/>
    <mergeCell ref="E74:F74"/>
    <mergeCell ref="C69:D69"/>
    <mergeCell ref="E69:F69"/>
    <mergeCell ref="C70:D70"/>
    <mergeCell ref="E70:F70"/>
    <mergeCell ref="C71:D71"/>
    <mergeCell ref="E71:F71"/>
    <mergeCell ref="C67:D67"/>
    <mergeCell ref="E67:F67"/>
    <mergeCell ref="C68:D68"/>
    <mergeCell ref="E68:F68"/>
    <mergeCell ref="E62:F62"/>
    <mergeCell ref="C63:D63"/>
    <mergeCell ref="E63:F63"/>
    <mergeCell ref="C64:D64"/>
    <mergeCell ref="E64:F64"/>
    <mergeCell ref="C65:D65"/>
    <mergeCell ref="E65:F65"/>
    <mergeCell ref="A57:G57"/>
    <mergeCell ref="A59:B59"/>
    <mergeCell ref="C59:D59"/>
    <mergeCell ref="E59:F59"/>
    <mergeCell ref="C61:D61"/>
    <mergeCell ref="E61:F61"/>
    <mergeCell ref="C62:D62"/>
    <mergeCell ref="C66:D66"/>
    <mergeCell ref="E66:F66"/>
    <mergeCell ref="D11:D12"/>
    <mergeCell ref="E11:E12"/>
    <mergeCell ref="A15:A16"/>
    <mergeCell ref="B15:B16"/>
    <mergeCell ref="C15:C16"/>
    <mergeCell ref="D15:D16"/>
    <mergeCell ref="E15:E16"/>
    <mergeCell ref="A13:A14"/>
    <mergeCell ref="B13:B14"/>
    <mergeCell ref="C13:C14"/>
    <mergeCell ref="D13:D14"/>
    <mergeCell ref="E13:E14"/>
    <mergeCell ref="H1:I1"/>
    <mergeCell ref="A9:I9"/>
    <mergeCell ref="A17:A18"/>
    <mergeCell ref="A21:A22"/>
    <mergeCell ref="F11:F12"/>
    <mergeCell ref="G11:G12"/>
    <mergeCell ref="H11:H12"/>
    <mergeCell ref="F13:F14"/>
    <mergeCell ref="G13:G14"/>
    <mergeCell ref="H13:H14"/>
    <mergeCell ref="F15:F16"/>
    <mergeCell ref="G15:G16"/>
    <mergeCell ref="H15:H16"/>
    <mergeCell ref="F17:F18"/>
    <mergeCell ref="G17:G18"/>
    <mergeCell ref="H17:H18"/>
    <mergeCell ref="F19:F20"/>
    <mergeCell ref="G19:G20"/>
    <mergeCell ref="H19:H20"/>
    <mergeCell ref="F21:F22"/>
    <mergeCell ref="D17:D18"/>
    <mergeCell ref="A11:A12"/>
    <mergeCell ref="B11:B12"/>
    <mergeCell ref="C11:C12"/>
    <mergeCell ref="H21:H22"/>
    <mergeCell ref="F23:F24"/>
    <mergeCell ref="G23:G24"/>
    <mergeCell ref="H23:H24"/>
    <mergeCell ref="B23:B24"/>
    <mergeCell ref="C23:C24"/>
    <mergeCell ref="D23:D24"/>
    <mergeCell ref="D21:D22"/>
    <mergeCell ref="E21:E22"/>
    <mergeCell ref="E23:E24"/>
    <mergeCell ref="B21:B22"/>
    <mergeCell ref="C21:C22"/>
    <mergeCell ref="B27:B28"/>
    <mergeCell ref="C27:C28"/>
    <mergeCell ref="D27:D28"/>
    <mergeCell ref="E27:E28"/>
    <mergeCell ref="A25:A26"/>
    <mergeCell ref="B25:B26"/>
    <mergeCell ref="E17:E18"/>
    <mergeCell ref="A19:A20"/>
    <mergeCell ref="G21:G22"/>
    <mergeCell ref="B17:B18"/>
    <mergeCell ref="C17:C18"/>
    <mergeCell ref="C25:C26"/>
    <mergeCell ref="D25:D26"/>
    <mergeCell ref="E25:E26"/>
    <mergeCell ref="B19:B20"/>
    <mergeCell ref="C19:C20"/>
    <mergeCell ref="D19:D20"/>
    <mergeCell ref="A23:A24"/>
    <mergeCell ref="E19:E20"/>
    <mergeCell ref="A35:A36"/>
    <mergeCell ref="B35:B36"/>
    <mergeCell ref="C35:C36"/>
    <mergeCell ref="D35:D36"/>
    <mergeCell ref="E35:E36"/>
    <mergeCell ref="F35:F36"/>
    <mergeCell ref="G35:G36"/>
    <mergeCell ref="H35:H36"/>
    <mergeCell ref="F25:F26"/>
    <mergeCell ref="G25:G26"/>
    <mergeCell ref="H25:H26"/>
    <mergeCell ref="F27:F28"/>
    <mergeCell ref="G27:G28"/>
    <mergeCell ref="H27:H28"/>
    <mergeCell ref="G29:G30"/>
    <mergeCell ref="H29:H30"/>
    <mergeCell ref="A33:I33"/>
    <mergeCell ref="A29:A30"/>
    <mergeCell ref="B29:B30"/>
    <mergeCell ref="C29:C30"/>
    <mergeCell ref="D29:D30"/>
    <mergeCell ref="E29:E30"/>
    <mergeCell ref="F29:F30"/>
    <mergeCell ref="A27:A28"/>
    <mergeCell ref="G37:G38"/>
    <mergeCell ref="H37:H38"/>
    <mergeCell ref="A39:A40"/>
    <mergeCell ref="B39:B40"/>
    <mergeCell ref="C39:C40"/>
    <mergeCell ref="D39:D40"/>
    <mergeCell ref="E39:E40"/>
    <mergeCell ref="F39:F40"/>
    <mergeCell ref="G39:G40"/>
    <mergeCell ref="H39:H40"/>
    <mergeCell ref="A37:A38"/>
    <mergeCell ref="B37:B38"/>
    <mergeCell ref="C37:C38"/>
    <mergeCell ref="D37:D38"/>
    <mergeCell ref="E37:E38"/>
    <mergeCell ref="F37:F38"/>
    <mergeCell ref="A45:A46"/>
    <mergeCell ref="B45:B46"/>
    <mergeCell ref="C45:C46"/>
    <mergeCell ref="D45:D46"/>
    <mergeCell ref="E45:E46"/>
    <mergeCell ref="F45:F46"/>
    <mergeCell ref="G45:G46"/>
    <mergeCell ref="H45:H46"/>
    <mergeCell ref="D41:D42"/>
    <mergeCell ref="E41:E42"/>
    <mergeCell ref="F41:F42"/>
    <mergeCell ref="G41:G42"/>
    <mergeCell ref="H41:H42"/>
    <mergeCell ref="A43:A44"/>
    <mergeCell ref="B43:B44"/>
    <mergeCell ref="C43:C44"/>
    <mergeCell ref="D43:D44"/>
    <mergeCell ref="E43:E44"/>
    <mergeCell ref="F43:F44"/>
    <mergeCell ref="G43:G44"/>
    <mergeCell ref="H43:H44"/>
    <mergeCell ref="A41:A42"/>
    <mergeCell ref="B41:B42"/>
    <mergeCell ref="C41:C42"/>
    <mergeCell ref="A2:I3"/>
    <mergeCell ref="A4:I4"/>
    <mergeCell ref="A6:I6"/>
    <mergeCell ref="A7:I7"/>
    <mergeCell ref="A92:B103"/>
    <mergeCell ref="A91:B91"/>
    <mergeCell ref="A53:A54"/>
    <mergeCell ref="B53:B54"/>
    <mergeCell ref="C53:C54"/>
    <mergeCell ref="D53:D54"/>
    <mergeCell ref="E53:E54"/>
    <mergeCell ref="F53:F54"/>
    <mergeCell ref="G53:G54"/>
    <mergeCell ref="H53:H54"/>
    <mergeCell ref="A51:A52"/>
    <mergeCell ref="B51:B52"/>
    <mergeCell ref="C51:C52"/>
    <mergeCell ref="D51:D52"/>
    <mergeCell ref="E51:E52"/>
    <mergeCell ref="F51:F52"/>
    <mergeCell ref="G51:G52"/>
    <mergeCell ref="H51:H52"/>
    <mergeCell ref="E47:E48"/>
    <mergeCell ref="F47:F48"/>
    <mergeCell ref="G116:P117"/>
    <mergeCell ref="A31:I31"/>
    <mergeCell ref="A55:I55"/>
    <mergeCell ref="A61:B77"/>
    <mergeCell ref="A60:F60"/>
    <mergeCell ref="G59:P59"/>
    <mergeCell ref="A110:I110"/>
    <mergeCell ref="E116:F117"/>
    <mergeCell ref="D116:D117"/>
    <mergeCell ref="B116:C117"/>
    <mergeCell ref="A49:A50"/>
    <mergeCell ref="B49:B50"/>
    <mergeCell ref="C49:C50"/>
    <mergeCell ref="D49:D50"/>
    <mergeCell ref="E49:E50"/>
    <mergeCell ref="F49:F50"/>
    <mergeCell ref="G49:G50"/>
    <mergeCell ref="H49:H50"/>
    <mergeCell ref="A47:A48"/>
    <mergeCell ref="B47:B48"/>
    <mergeCell ref="C47:C48"/>
    <mergeCell ref="D47:D48"/>
    <mergeCell ref="G47:G48"/>
    <mergeCell ref="H47:H48"/>
  </mergeCell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8"/>
  <sheetViews>
    <sheetView workbookViewId="0">
      <selection activeCell="A4" sqref="A4:G4"/>
    </sheetView>
  </sheetViews>
  <sheetFormatPr defaultRowHeight="12.75"/>
  <cols>
    <col min="1" max="1" width="3.5703125" style="22" customWidth="1"/>
    <col min="2" max="2" width="33.140625" style="22" customWidth="1"/>
    <col min="3" max="3" width="7.85546875" style="22" customWidth="1"/>
    <col min="4" max="4" width="8.42578125" style="22" customWidth="1"/>
    <col min="5" max="5" width="8.5703125" style="22" customWidth="1"/>
    <col min="6" max="7" width="13" style="22" customWidth="1"/>
    <col min="8" max="254" width="9.140625" style="22"/>
    <col min="255" max="255" width="3.5703125" style="22" customWidth="1"/>
    <col min="256" max="256" width="31.42578125" style="22" customWidth="1"/>
    <col min="257" max="257" width="7.85546875" style="22" customWidth="1"/>
    <col min="258" max="260" width="8.42578125" style="22" customWidth="1"/>
    <col min="261" max="261" width="8.5703125" style="22" customWidth="1"/>
    <col min="262" max="262" width="8.42578125" style="22" customWidth="1"/>
    <col min="263" max="263" width="8.85546875" style="22" customWidth="1"/>
    <col min="264" max="510" width="9.140625" style="22"/>
    <col min="511" max="511" width="3.5703125" style="22" customWidth="1"/>
    <col min="512" max="512" width="31.42578125" style="22" customWidth="1"/>
    <col min="513" max="513" width="7.85546875" style="22" customWidth="1"/>
    <col min="514" max="516" width="8.42578125" style="22" customWidth="1"/>
    <col min="517" max="517" width="8.5703125" style="22" customWidth="1"/>
    <col min="518" max="518" width="8.42578125" style="22" customWidth="1"/>
    <col min="519" max="519" width="8.85546875" style="22" customWidth="1"/>
    <col min="520" max="766" width="9.140625" style="22"/>
    <col min="767" max="767" width="3.5703125" style="22" customWidth="1"/>
    <col min="768" max="768" width="31.42578125" style="22" customWidth="1"/>
    <col min="769" max="769" width="7.85546875" style="22" customWidth="1"/>
    <col min="770" max="772" width="8.42578125" style="22" customWidth="1"/>
    <col min="773" max="773" width="8.5703125" style="22" customWidth="1"/>
    <col min="774" max="774" width="8.42578125" style="22" customWidth="1"/>
    <col min="775" max="775" width="8.85546875" style="22" customWidth="1"/>
    <col min="776" max="1022" width="9.140625" style="22"/>
    <col min="1023" max="1023" width="3.5703125" style="22" customWidth="1"/>
    <col min="1024" max="1024" width="31.42578125" style="22" customWidth="1"/>
    <col min="1025" max="1025" width="7.85546875" style="22" customWidth="1"/>
    <col min="1026" max="1028" width="8.42578125" style="22" customWidth="1"/>
    <col min="1029" max="1029" width="8.5703125" style="22" customWidth="1"/>
    <col min="1030" max="1030" width="8.42578125" style="22" customWidth="1"/>
    <col min="1031" max="1031" width="8.85546875" style="22" customWidth="1"/>
    <col min="1032" max="1278" width="9.140625" style="22"/>
    <col min="1279" max="1279" width="3.5703125" style="22" customWidth="1"/>
    <col min="1280" max="1280" width="31.42578125" style="22" customWidth="1"/>
    <col min="1281" max="1281" width="7.85546875" style="22" customWidth="1"/>
    <col min="1282" max="1284" width="8.42578125" style="22" customWidth="1"/>
    <col min="1285" max="1285" width="8.5703125" style="22" customWidth="1"/>
    <col min="1286" max="1286" width="8.42578125" style="22" customWidth="1"/>
    <col min="1287" max="1287" width="8.85546875" style="22" customWidth="1"/>
    <col min="1288" max="1534" width="9.140625" style="22"/>
    <col min="1535" max="1535" width="3.5703125" style="22" customWidth="1"/>
    <col min="1536" max="1536" width="31.42578125" style="22" customWidth="1"/>
    <col min="1537" max="1537" width="7.85546875" style="22" customWidth="1"/>
    <col min="1538" max="1540" width="8.42578125" style="22" customWidth="1"/>
    <col min="1541" max="1541" width="8.5703125" style="22" customWidth="1"/>
    <col min="1542" max="1542" width="8.42578125" style="22" customWidth="1"/>
    <col min="1543" max="1543" width="8.85546875" style="22" customWidth="1"/>
    <col min="1544" max="1790" width="9.140625" style="22"/>
    <col min="1791" max="1791" width="3.5703125" style="22" customWidth="1"/>
    <col min="1792" max="1792" width="31.42578125" style="22" customWidth="1"/>
    <col min="1793" max="1793" width="7.85546875" style="22" customWidth="1"/>
    <col min="1794" max="1796" width="8.42578125" style="22" customWidth="1"/>
    <col min="1797" max="1797" width="8.5703125" style="22" customWidth="1"/>
    <col min="1798" max="1798" width="8.42578125" style="22" customWidth="1"/>
    <col min="1799" max="1799" width="8.85546875" style="22" customWidth="1"/>
    <col min="1800" max="2046" width="9.140625" style="22"/>
    <col min="2047" max="2047" width="3.5703125" style="22" customWidth="1"/>
    <col min="2048" max="2048" width="31.42578125" style="22" customWidth="1"/>
    <col min="2049" max="2049" width="7.85546875" style="22" customWidth="1"/>
    <col min="2050" max="2052" width="8.42578125" style="22" customWidth="1"/>
    <col min="2053" max="2053" width="8.5703125" style="22" customWidth="1"/>
    <col min="2054" max="2054" width="8.42578125" style="22" customWidth="1"/>
    <col min="2055" max="2055" width="8.85546875" style="22" customWidth="1"/>
    <col min="2056" max="2302" width="9.140625" style="22"/>
    <col min="2303" max="2303" width="3.5703125" style="22" customWidth="1"/>
    <col min="2304" max="2304" width="31.42578125" style="22" customWidth="1"/>
    <col min="2305" max="2305" width="7.85546875" style="22" customWidth="1"/>
    <col min="2306" max="2308" width="8.42578125" style="22" customWidth="1"/>
    <col min="2309" max="2309" width="8.5703125" style="22" customWidth="1"/>
    <col min="2310" max="2310" width="8.42578125" style="22" customWidth="1"/>
    <col min="2311" max="2311" width="8.85546875" style="22" customWidth="1"/>
    <col min="2312" max="2558" width="9.140625" style="22"/>
    <col min="2559" max="2559" width="3.5703125" style="22" customWidth="1"/>
    <col min="2560" max="2560" width="31.42578125" style="22" customWidth="1"/>
    <col min="2561" max="2561" width="7.85546875" style="22" customWidth="1"/>
    <col min="2562" max="2564" width="8.42578125" style="22" customWidth="1"/>
    <col min="2565" max="2565" width="8.5703125" style="22" customWidth="1"/>
    <col min="2566" max="2566" width="8.42578125" style="22" customWidth="1"/>
    <col min="2567" max="2567" width="8.85546875" style="22" customWidth="1"/>
    <col min="2568" max="2814" width="9.140625" style="22"/>
    <col min="2815" max="2815" width="3.5703125" style="22" customWidth="1"/>
    <col min="2816" max="2816" width="31.42578125" style="22" customWidth="1"/>
    <col min="2817" max="2817" width="7.85546875" style="22" customWidth="1"/>
    <col min="2818" max="2820" width="8.42578125" style="22" customWidth="1"/>
    <col min="2821" max="2821" width="8.5703125" style="22" customWidth="1"/>
    <col min="2822" max="2822" width="8.42578125" style="22" customWidth="1"/>
    <col min="2823" max="2823" width="8.85546875" style="22" customWidth="1"/>
    <col min="2824" max="3070" width="9.140625" style="22"/>
    <col min="3071" max="3071" width="3.5703125" style="22" customWidth="1"/>
    <col min="3072" max="3072" width="31.42578125" style="22" customWidth="1"/>
    <col min="3073" max="3073" width="7.85546875" style="22" customWidth="1"/>
    <col min="3074" max="3076" width="8.42578125" style="22" customWidth="1"/>
    <col min="3077" max="3077" width="8.5703125" style="22" customWidth="1"/>
    <col min="3078" max="3078" width="8.42578125" style="22" customWidth="1"/>
    <col min="3079" max="3079" width="8.85546875" style="22" customWidth="1"/>
    <col min="3080" max="3326" width="9.140625" style="22"/>
    <col min="3327" max="3327" width="3.5703125" style="22" customWidth="1"/>
    <col min="3328" max="3328" width="31.42578125" style="22" customWidth="1"/>
    <col min="3329" max="3329" width="7.85546875" style="22" customWidth="1"/>
    <col min="3330" max="3332" width="8.42578125" style="22" customWidth="1"/>
    <col min="3333" max="3333" width="8.5703125" style="22" customWidth="1"/>
    <col min="3334" max="3334" width="8.42578125" style="22" customWidth="1"/>
    <col min="3335" max="3335" width="8.85546875" style="22" customWidth="1"/>
    <col min="3336" max="3582" width="9.140625" style="22"/>
    <col min="3583" max="3583" width="3.5703125" style="22" customWidth="1"/>
    <col min="3584" max="3584" width="31.42578125" style="22" customWidth="1"/>
    <col min="3585" max="3585" width="7.85546875" style="22" customWidth="1"/>
    <col min="3586" max="3588" width="8.42578125" style="22" customWidth="1"/>
    <col min="3589" max="3589" width="8.5703125" style="22" customWidth="1"/>
    <col min="3590" max="3590" width="8.42578125" style="22" customWidth="1"/>
    <col min="3591" max="3591" width="8.85546875" style="22" customWidth="1"/>
    <col min="3592" max="3838" width="9.140625" style="22"/>
    <col min="3839" max="3839" width="3.5703125" style="22" customWidth="1"/>
    <col min="3840" max="3840" width="31.42578125" style="22" customWidth="1"/>
    <col min="3841" max="3841" width="7.85546875" style="22" customWidth="1"/>
    <col min="3842" max="3844" width="8.42578125" style="22" customWidth="1"/>
    <col min="3845" max="3845" width="8.5703125" style="22" customWidth="1"/>
    <col min="3846" max="3846" width="8.42578125" style="22" customWidth="1"/>
    <col min="3847" max="3847" width="8.85546875" style="22" customWidth="1"/>
    <col min="3848" max="4094" width="9.140625" style="22"/>
    <col min="4095" max="4095" width="3.5703125" style="22" customWidth="1"/>
    <col min="4096" max="4096" width="31.42578125" style="22" customWidth="1"/>
    <col min="4097" max="4097" width="7.85546875" style="22" customWidth="1"/>
    <col min="4098" max="4100" width="8.42578125" style="22" customWidth="1"/>
    <col min="4101" max="4101" width="8.5703125" style="22" customWidth="1"/>
    <col min="4102" max="4102" width="8.42578125" style="22" customWidth="1"/>
    <col min="4103" max="4103" width="8.85546875" style="22" customWidth="1"/>
    <col min="4104" max="4350" width="9.140625" style="22"/>
    <col min="4351" max="4351" width="3.5703125" style="22" customWidth="1"/>
    <col min="4352" max="4352" width="31.42578125" style="22" customWidth="1"/>
    <col min="4353" max="4353" width="7.85546875" style="22" customWidth="1"/>
    <col min="4354" max="4356" width="8.42578125" style="22" customWidth="1"/>
    <col min="4357" max="4357" width="8.5703125" style="22" customWidth="1"/>
    <col min="4358" max="4358" width="8.42578125" style="22" customWidth="1"/>
    <col min="4359" max="4359" width="8.85546875" style="22" customWidth="1"/>
    <col min="4360" max="4606" width="9.140625" style="22"/>
    <col min="4607" max="4607" width="3.5703125" style="22" customWidth="1"/>
    <col min="4608" max="4608" width="31.42578125" style="22" customWidth="1"/>
    <col min="4609" max="4609" width="7.85546875" style="22" customWidth="1"/>
    <col min="4610" max="4612" width="8.42578125" style="22" customWidth="1"/>
    <col min="4613" max="4613" width="8.5703125" style="22" customWidth="1"/>
    <col min="4614" max="4614" width="8.42578125" style="22" customWidth="1"/>
    <col min="4615" max="4615" width="8.85546875" style="22" customWidth="1"/>
    <col min="4616" max="4862" width="9.140625" style="22"/>
    <col min="4863" max="4863" width="3.5703125" style="22" customWidth="1"/>
    <col min="4864" max="4864" width="31.42578125" style="22" customWidth="1"/>
    <col min="4865" max="4865" width="7.85546875" style="22" customWidth="1"/>
    <col min="4866" max="4868" width="8.42578125" style="22" customWidth="1"/>
    <col min="4869" max="4869" width="8.5703125" style="22" customWidth="1"/>
    <col min="4870" max="4870" width="8.42578125" style="22" customWidth="1"/>
    <col min="4871" max="4871" width="8.85546875" style="22" customWidth="1"/>
    <col min="4872" max="5118" width="9.140625" style="22"/>
    <col min="5119" max="5119" width="3.5703125" style="22" customWidth="1"/>
    <col min="5120" max="5120" width="31.42578125" style="22" customWidth="1"/>
    <col min="5121" max="5121" width="7.85546875" style="22" customWidth="1"/>
    <col min="5122" max="5124" width="8.42578125" style="22" customWidth="1"/>
    <col min="5125" max="5125" width="8.5703125" style="22" customWidth="1"/>
    <col min="5126" max="5126" width="8.42578125" style="22" customWidth="1"/>
    <col min="5127" max="5127" width="8.85546875" style="22" customWidth="1"/>
    <col min="5128" max="5374" width="9.140625" style="22"/>
    <col min="5375" max="5375" width="3.5703125" style="22" customWidth="1"/>
    <col min="5376" max="5376" width="31.42578125" style="22" customWidth="1"/>
    <col min="5377" max="5377" width="7.85546875" style="22" customWidth="1"/>
    <col min="5378" max="5380" width="8.42578125" style="22" customWidth="1"/>
    <col min="5381" max="5381" width="8.5703125" style="22" customWidth="1"/>
    <col min="5382" max="5382" width="8.42578125" style="22" customWidth="1"/>
    <col min="5383" max="5383" width="8.85546875" style="22" customWidth="1"/>
    <col min="5384" max="5630" width="9.140625" style="22"/>
    <col min="5631" max="5631" width="3.5703125" style="22" customWidth="1"/>
    <col min="5632" max="5632" width="31.42578125" style="22" customWidth="1"/>
    <col min="5633" max="5633" width="7.85546875" style="22" customWidth="1"/>
    <col min="5634" max="5636" width="8.42578125" style="22" customWidth="1"/>
    <col min="5637" max="5637" width="8.5703125" style="22" customWidth="1"/>
    <col min="5638" max="5638" width="8.42578125" style="22" customWidth="1"/>
    <col min="5639" max="5639" width="8.85546875" style="22" customWidth="1"/>
    <col min="5640" max="5886" width="9.140625" style="22"/>
    <col min="5887" max="5887" width="3.5703125" style="22" customWidth="1"/>
    <col min="5888" max="5888" width="31.42578125" style="22" customWidth="1"/>
    <col min="5889" max="5889" width="7.85546875" style="22" customWidth="1"/>
    <col min="5890" max="5892" width="8.42578125" style="22" customWidth="1"/>
    <col min="5893" max="5893" width="8.5703125" style="22" customWidth="1"/>
    <col min="5894" max="5894" width="8.42578125" style="22" customWidth="1"/>
    <col min="5895" max="5895" width="8.85546875" style="22" customWidth="1"/>
    <col min="5896" max="6142" width="9.140625" style="22"/>
    <col min="6143" max="6143" width="3.5703125" style="22" customWidth="1"/>
    <col min="6144" max="6144" width="31.42578125" style="22" customWidth="1"/>
    <col min="6145" max="6145" width="7.85546875" style="22" customWidth="1"/>
    <col min="6146" max="6148" width="8.42578125" style="22" customWidth="1"/>
    <col min="6149" max="6149" width="8.5703125" style="22" customWidth="1"/>
    <col min="6150" max="6150" width="8.42578125" style="22" customWidth="1"/>
    <col min="6151" max="6151" width="8.85546875" style="22" customWidth="1"/>
    <col min="6152" max="6398" width="9.140625" style="22"/>
    <col min="6399" max="6399" width="3.5703125" style="22" customWidth="1"/>
    <col min="6400" max="6400" width="31.42578125" style="22" customWidth="1"/>
    <col min="6401" max="6401" width="7.85546875" style="22" customWidth="1"/>
    <col min="6402" max="6404" width="8.42578125" style="22" customWidth="1"/>
    <col min="6405" max="6405" width="8.5703125" style="22" customWidth="1"/>
    <col min="6406" max="6406" width="8.42578125" style="22" customWidth="1"/>
    <col min="6407" max="6407" width="8.85546875" style="22" customWidth="1"/>
    <col min="6408" max="6654" width="9.140625" style="22"/>
    <col min="6655" max="6655" width="3.5703125" style="22" customWidth="1"/>
    <col min="6656" max="6656" width="31.42578125" style="22" customWidth="1"/>
    <col min="6657" max="6657" width="7.85546875" style="22" customWidth="1"/>
    <col min="6658" max="6660" width="8.42578125" style="22" customWidth="1"/>
    <col min="6661" max="6661" width="8.5703125" style="22" customWidth="1"/>
    <col min="6662" max="6662" width="8.42578125" style="22" customWidth="1"/>
    <col min="6663" max="6663" width="8.85546875" style="22" customWidth="1"/>
    <col min="6664" max="6910" width="9.140625" style="22"/>
    <col min="6911" max="6911" width="3.5703125" style="22" customWidth="1"/>
    <col min="6912" max="6912" width="31.42578125" style="22" customWidth="1"/>
    <col min="6913" max="6913" width="7.85546875" style="22" customWidth="1"/>
    <col min="6914" max="6916" width="8.42578125" style="22" customWidth="1"/>
    <col min="6917" max="6917" width="8.5703125" style="22" customWidth="1"/>
    <col min="6918" max="6918" width="8.42578125" style="22" customWidth="1"/>
    <col min="6919" max="6919" width="8.85546875" style="22" customWidth="1"/>
    <col min="6920" max="7166" width="9.140625" style="22"/>
    <col min="7167" max="7167" width="3.5703125" style="22" customWidth="1"/>
    <col min="7168" max="7168" width="31.42578125" style="22" customWidth="1"/>
    <col min="7169" max="7169" width="7.85546875" style="22" customWidth="1"/>
    <col min="7170" max="7172" width="8.42578125" style="22" customWidth="1"/>
    <col min="7173" max="7173" width="8.5703125" style="22" customWidth="1"/>
    <col min="7174" max="7174" width="8.42578125" style="22" customWidth="1"/>
    <col min="7175" max="7175" width="8.85546875" style="22" customWidth="1"/>
    <col min="7176" max="7422" width="9.140625" style="22"/>
    <col min="7423" max="7423" width="3.5703125" style="22" customWidth="1"/>
    <col min="7424" max="7424" width="31.42578125" style="22" customWidth="1"/>
    <col min="7425" max="7425" width="7.85546875" style="22" customWidth="1"/>
    <col min="7426" max="7428" width="8.42578125" style="22" customWidth="1"/>
    <col min="7429" max="7429" width="8.5703125" style="22" customWidth="1"/>
    <col min="7430" max="7430" width="8.42578125" style="22" customWidth="1"/>
    <col min="7431" max="7431" width="8.85546875" style="22" customWidth="1"/>
    <col min="7432" max="7678" width="9.140625" style="22"/>
    <col min="7679" max="7679" width="3.5703125" style="22" customWidth="1"/>
    <col min="7680" max="7680" width="31.42578125" style="22" customWidth="1"/>
    <col min="7681" max="7681" width="7.85546875" style="22" customWidth="1"/>
    <col min="7682" max="7684" width="8.42578125" style="22" customWidth="1"/>
    <col min="7685" max="7685" width="8.5703125" style="22" customWidth="1"/>
    <col min="7686" max="7686" width="8.42578125" style="22" customWidth="1"/>
    <col min="7687" max="7687" width="8.85546875" style="22" customWidth="1"/>
    <col min="7688" max="7934" width="9.140625" style="22"/>
    <col min="7935" max="7935" width="3.5703125" style="22" customWidth="1"/>
    <col min="7936" max="7936" width="31.42578125" style="22" customWidth="1"/>
    <col min="7937" max="7937" width="7.85546875" style="22" customWidth="1"/>
    <col min="7938" max="7940" width="8.42578125" style="22" customWidth="1"/>
    <col min="7941" max="7941" width="8.5703125" style="22" customWidth="1"/>
    <col min="7942" max="7942" width="8.42578125" style="22" customWidth="1"/>
    <col min="7943" max="7943" width="8.85546875" style="22" customWidth="1"/>
    <col min="7944" max="8190" width="9.140625" style="22"/>
    <col min="8191" max="8191" width="3.5703125" style="22" customWidth="1"/>
    <col min="8192" max="8192" width="31.42578125" style="22" customWidth="1"/>
    <col min="8193" max="8193" width="7.85546875" style="22" customWidth="1"/>
    <col min="8194" max="8196" width="8.42578125" style="22" customWidth="1"/>
    <col min="8197" max="8197" width="8.5703125" style="22" customWidth="1"/>
    <col min="8198" max="8198" width="8.42578125" style="22" customWidth="1"/>
    <col min="8199" max="8199" width="8.85546875" style="22" customWidth="1"/>
    <col min="8200" max="8446" width="9.140625" style="22"/>
    <col min="8447" max="8447" width="3.5703125" style="22" customWidth="1"/>
    <col min="8448" max="8448" width="31.42578125" style="22" customWidth="1"/>
    <col min="8449" max="8449" width="7.85546875" style="22" customWidth="1"/>
    <col min="8450" max="8452" width="8.42578125" style="22" customWidth="1"/>
    <col min="8453" max="8453" width="8.5703125" style="22" customWidth="1"/>
    <col min="8454" max="8454" width="8.42578125" style="22" customWidth="1"/>
    <col min="8455" max="8455" width="8.85546875" style="22" customWidth="1"/>
    <col min="8456" max="8702" width="9.140625" style="22"/>
    <col min="8703" max="8703" width="3.5703125" style="22" customWidth="1"/>
    <col min="8704" max="8704" width="31.42578125" style="22" customWidth="1"/>
    <col min="8705" max="8705" width="7.85546875" style="22" customWidth="1"/>
    <col min="8706" max="8708" width="8.42578125" style="22" customWidth="1"/>
    <col min="8709" max="8709" width="8.5703125" style="22" customWidth="1"/>
    <col min="8710" max="8710" width="8.42578125" style="22" customWidth="1"/>
    <col min="8711" max="8711" width="8.85546875" style="22" customWidth="1"/>
    <col min="8712" max="8958" width="9.140625" style="22"/>
    <col min="8959" max="8959" width="3.5703125" style="22" customWidth="1"/>
    <col min="8960" max="8960" width="31.42578125" style="22" customWidth="1"/>
    <col min="8961" max="8961" width="7.85546875" style="22" customWidth="1"/>
    <col min="8962" max="8964" width="8.42578125" style="22" customWidth="1"/>
    <col min="8965" max="8965" width="8.5703125" style="22" customWidth="1"/>
    <col min="8966" max="8966" width="8.42578125" style="22" customWidth="1"/>
    <col min="8967" max="8967" width="8.85546875" style="22" customWidth="1"/>
    <col min="8968" max="9214" width="9.140625" style="22"/>
    <col min="9215" max="9215" width="3.5703125" style="22" customWidth="1"/>
    <col min="9216" max="9216" width="31.42578125" style="22" customWidth="1"/>
    <col min="9217" max="9217" width="7.85546875" style="22" customWidth="1"/>
    <col min="9218" max="9220" width="8.42578125" style="22" customWidth="1"/>
    <col min="9221" max="9221" width="8.5703125" style="22" customWidth="1"/>
    <col min="9222" max="9222" width="8.42578125" style="22" customWidth="1"/>
    <col min="9223" max="9223" width="8.85546875" style="22" customWidth="1"/>
    <col min="9224" max="9470" width="9.140625" style="22"/>
    <col min="9471" max="9471" width="3.5703125" style="22" customWidth="1"/>
    <col min="9472" max="9472" width="31.42578125" style="22" customWidth="1"/>
    <col min="9473" max="9473" width="7.85546875" style="22" customWidth="1"/>
    <col min="9474" max="9476" width="8.42578125" style="22" customWidth="1"/>
    <col min="9477" max="9477" width="8.5703125" style="22" customWidth="1"/>
    <col min="9478" max="9478" width="8.42578125" style="22" customWidth="1"/>
    <col min="9479" max="9479" width="8.85546875" style="22" customWidth="1"/>
    <col min="9480" max="9726" width="9.140625" style="22"/>
    <col min="9727" max="9727" width="3.5703125" style="22" customWidth="1"/>
    <col min="9728" max="9728" width="31.42578125" style="22" customWidth="1"/>
    <col min="9729" max="9729" width="7.85546875" style="22" customWidth="1"/>
    <col min="9730" max="9732" width="8.42578125" style="22" customWidth="1"/>
    <col min="9733" max="9733" width="8.5703125" style="22" customWidth="1"/>
    <col min="9734" max="9734" width="8.42578125" style="22" customWidth="1"/>
    <col min="9735" max="9735" width="8.85546875" style="22" customWidth="1"/>
    <col min="9736" max="9982" width="9.140625" style="22"/>
    <col min="9983" max="9983" width="3.5703125" style="22" customWidth="1"/>
    <col min="9984" max="9984" width="31.42578125" style="22" customWidth="1"/>
    <col min="9985" max="9985" width="7.85546875" style="22" customWidth="1"/>
    <col min="9986" max="9988" width="8.42578125" style="22" customWidth="1"/>
    <col min="9989" max="9989" width="8.5703125" style="22" customWidth="1"/>
    <col min="9990" max="9990" width="8.42578125" style="22" customWidth="1"/>
    <col min="9991" max="9991" width="8.85546875" style="22" customWidth="1"/>
    <col min="9992" max="10238" width="9.140625" style="22"/>
    <col min="10239" max="10239" width="3.5703125" style="22" customWidth="1"/>
    <col min="10240" max="10240" width="31.42578125" style="22" customWidth="1"/>
    <col min="10241" max="10241" width="7.85546875" style="22" customWidth="1"/>
    <col min="10242" max="10244" width="8.42578125" style="22" customWidth="1"/>
    <col min="10245" max="10245" width="8.5703125" style="22" customWidth="1"/>
    <col min="10246" max="10246" width="8.42578125" style="22" customWidth="1"/>
    <col min="10247" max="10247" width="8.85546875" style="22" customWidth="1"/>
    <col min="10248" max="10494" width="9.140625" style="22"/>
    <col min="10495" max="10495" width="3.5703125" style="22" customWidth="1"/>
    <col min="10496" max="10496" width="31.42578125" style="22" customWidth="1"/>
    <col min="10497" max="10497" width="7.85546875" style="22" customWidth="1"/>
    <col min="10498" max="10500" width="8.42578125" style="22" customWidth="1"/>
    <col min="10501" max="10501" width="8.5703125" style="22" customWidth="1"/>
    <col min="10502" max="10502" width="8.42578125" style="22" customWidth="1"/>
    <col min="10503" max="10503" width="8.85546875" style="22" customWidth="1"/>
    <col min="10504" max="10750" width="9.140625" style="22"/>
    <col min="10751" max="10751" width="3.5703125" style="22" customWidth="1"/>
    <col min="10752" max="10752" width="31.42578125" style="22" customWidth="1"/>
    <col min="10753" max="10753" width="7.85546875" style="22" customWidth="1"/>
    <col min="10754" max="10756" width="8.42578125" style="22" customWidth="1"/>
    <col min="10757" max="10757" width="8.5703125" style="22" customWidth="1"/>
    <col min="10758" max="10758" width="8.42578125" style="22" customWidth="1"/>
    <col min="10759" max="10759" width="8.85546875" style="22" customWidth="1"/>
    <col min="10760" max="11006" width="9.140625" style="22"/>
    <col min="11007" max="11007" width="3.5703125" style="22" customWidth="1"/>
    <col min="11008" max="11008" width="31.42578125" style="22" customWidth="1"/>
    <col min="11009" max="11009" width="7.85546875" style="22" customWidth="1"/>
    <col min="11010" max="11012" width="8.42578125" style="22" customWidth="1"/>
    <col min="11013" max="11013" width="8.5703125" style="22" customWidth="1"/>
    <col min="11014" max="11014" width="8.42578125" style="22" customWidth="1"/>
    <col min="11015" max="11015" width="8.85546875" style="22" customWidth="1"/>
    <col min="11016" max="11262" width="9.140625" style="22"/>
    <col min="11263" max="11263" width="3.5703125" style="22" customWidth="1"/>
    <col min="11264" max="11264" width="31.42578125" style="22" customWidth="1"/>
    <col min="11265" max="11265" width="7.85546875" style="22" customWidth="1"/>
    <col min="11266" max="11268" width="8.42578125" style="22" customWidth="1"/>
    <col min="11269" max="11269" width="8.5703125" style="22" customWidth="1"/>
    <col min="11270" max="11270" width="8.42578125" style="22" customWidth="1"/>
    <col min="11271" max="11271" width="8.85546875" style="22" customWidth="1"/>
    <col min="11272" max="11518" width="9.140625" style="22"/>
    <col min="11519" max="11519" width="3.5703125" style="22" customWidth="1"/>
    <col min="11520" max="11520" width="31.42578125" style="22" customWidth="1"/>
    <col min="11521" max="11521" width="7.85546875" style="22" customWidth="1"/>
    <col min="11522" max="11524" width="8.42578125" style="22" customWidth="1"/>
    <col min="11525" max="11525" width="8.5703125" style="22" customWidth="1"/>
    <col min="11526" max="11526" width="8.42578125" style="22" customWidth="1"/>
    <col min="11527" max="11527" width="8.85546875" style="22" customWidth="1"/>
    <col min="11528" max="11774" width="9.140625" style="22"/>
    <col min="11775" max="11775" width="3.5703125" style="22" customWidth="1"/>
    <col min="11776" max="11776" width="31.42578125" style="22" customWidth="1"/>
    <col min="11777" max="11777" width="7.85546875" style="22" customWidth="1"/>
    <col min="11778" max="11780" width="8.42578125" style="22" customWidth="1"/>
    <col min="11781" max="11781" width="8.5703125" style="22" customWidth="1"/>
    <col min="11782" max="11782" width="8.42578125" style="22" customWidth="1"/>
    <col min="11783" max="11783" width="8.85546875" style="22" customWidth="1"/>
    <col min="11784" max="12030" width="9.140625" style="22"/>
    <col min="12031" max="12031" width="3.5703125" style="22" customWidth="1"/>
    <col min="12032" max="12032" width="31.42578125" style="22" customWidth="1"/>
    <col min="12033" max="12033" width="7.85546875" style="22" customWidth="1"/>
    <col min="12034" max="12036" width="8.42578125" style="22" customWidth="1"/>
    <col min="12037" max="12037" width="8.5703125" style="22" customWidth="1"/>
    <col min="12038" max="12038" width="8.42578125" style="22" customWidth="1"/>
    <col min="12039" max="12039" width="8.85546875" style="22" customWidth="1"/>
    <col min="12040" max="12286" width="9.140625" style="22"/>
    <col min="12287" max="12287" width="3.5703125" style="22" customWidth="1"/>
    <col min="12288" max="12288" width="31.42578125" style="22" customWidth="1"/>
    <col min="12289" max="12289" width="7.85546875" style="22" customWidth="1"/>
    <col min="12290" max="12292" width="8.42578125" style="22" customWidth="1"/>
    <col min="12293" max="12293" width="8.5703125" style="22" customWidth="1"/>
    <col min="12294" max="12294" width="8.42578125" style="22" customWidth="1"/>
    <col min="12295" max="12295" width="8.85546875" style="22" customWidth="1"/>
    <col min="12296" max="12542" width="9.140625" style="22"/>
    <col min="12543" max="12543" width="3.5703125" style="22" customWidth="1"/>
    <col min="12544" max="12544" width="31.42578125" style="22" customWidth="1"/>
    <col min="12545" max="12545" width="7.85546875" style="22" customWidth="1"/>
    <col min="12546" max="12548" width="8.42578125" style="22" customWidth="1"/>
    <col min="12549" max="12549" width="8.5703125" style="22" customWidth="1"/>
    <col min="12550" max="12550" width="8.42578125" style="22" customWidth="1"/>
    <col min="12551" max="12551" width="8.85546875" style="22" customWidth="1"/>
    <col min="12552" max="12798" width="9.140625" style="22"/>
    <col min="12799" max="12799" width="3.5703125" style="22" customWidth="1"/>
    <col min="12800" max="12800" width="31.42578125" style="22" customWidth="1"/>
    <col min="12801" max="12801" width="7.85546875" style="22" customWidth="1"/>
    <col min="12802" max="12804" width="8.42578125" style="22" customWidth="1"/>
    <col min="12805" max="12805" width="8.5703125" style="22" customWidth="1"/>
    <col min="12806" max="12806" width="8.42578125" style="22" customWidth="1"/>
    <col min="12807" max="12807" width="8.85546875" style="22" customWidth="1"/>
    <col min="12808" max="13054" width="9.140625" style="22"/>
    <col min="13055" max="13055" width="3.5703125" style="22" customWidth="1"/>
    <col min="13056" max="13056" width="31.42578125" style="22" customWidth="1"/>
    <col min="13057" max="13057" width="7.85546875" style="22" customWidth="1"/>
    <col min="13058" max="13060" width="8.42578125" style="22" customWidth="1"/>
    <col min="13061" max="13061" width="8.5703125" style="22" customWidth="1"/>
    <col min="13062" max="13062" width="8.42578125" style="22" customWidth="1"/>
    <col min="13063" max="13063" width="8.85546875" style="22" customWidth="1"/>
    <col min="13064" max="13310" width="9.140625" style="22"/>
    <col min="13311" max="13311" width="3.5703125" style="22" customWidth="1"/>
    <col min="13312" max="13312" width="31.42578125" style="22" customWidth="1"/>
    <col min="13313" max="13313" width="7.85546875" style="22" customWidth="1"/>
    <col min="13314" max="13316" width="8.42578125" style="22" customWidth="1"/>
    <col min="13317" max="13317" width="8.5703125" style="22" customWidth="1"/>
    <col min="13318" max="13318" width="8.42578125" style="22" customWidth="1"/>
    <col min="13319" max="13319" width="8.85546875" style="22" customWidth="1"/>
    <col min="13320" max="13566" width="9.140625" style="22"/>
    <col min="13567" max="13567" width="3.5703125" style="22" customWidth="1"/>
    <col min="13568" max="13568" width="31.42578125" style="22" customWidth="1"/>
    <col min="13569" max="13569" width="7.85546875" style="22" customWidth="1"/>
    <col min="13570" max="13572" width="8.42578125" style="22" customWidth="1"/>
    <col min="13573" max="13573" width="8.5703125" style="22" customWidth="1"/>
    <col min="13574" max="13574" width="8.42578125" style="22" customWidth="1"/>
    <col min="13575" max="13575" width="8.85546875" style="22" customWidth="1"/>
    <col min="13576" max="13822" width="9.140625" style="22"/>
    <col min="13823" max="13823" width="3.5703125" style="22" customWidth="1"/>
    <col min="13824" max="13824" width="31.42578125" style="22" customWidth="1"/>
    <col min="13825" max="13825" width="7.85546875" style="22" customWidth="1"/>
    <col min="13826" max="13828" width="8.42578125" style="22" customWidth="1"/>
    <col min="13829" max="13829" width="8.5703125" style="22" customWidth="1"/>
    <col min="13830" max="13830" width="8.42578125" style="22" customWidth="1"/>
    <col min="13831" max="13831" width="8.85546875" style="22" customWidth="1"/>
    <col min="13832" max="14078" width="9.140625" style="22"/>
    <col min="14079" max="14079" width="3.5703125" style="22" customWidth="1"/>
    <col min="14080" max="14080" width="31.42578125" style="22" customWidth="1"/>
    <col min="14081" max="14081" width="7.85546875" style="22" customWidth="1"/>
    <col min="14082" max="14084" width="8.42578125" style="22" customWidth="1"/>
    <col min="14085" max="14085" width="8.5703125" style="22" customWidth="1"/>
    <col min="14086" max="14086" width="8.42578125" style="22" customWidth="1"/>
    <col min="14087" max="14087" width="8.85546875" style="22" customWidth="1"/>
    <col min="14088" max="14334" width="9.140625" style="22"/>
    <col min="14335" max="14335" width="3.5703125" style="22" customWidth="1"/>
    <col min="14336" max="14336" width="31.42578125" style="22" customWidth="1"/>
    <col min="14337" max="14337" width="7.85546875" style="22" customWidth="1"/>
    <col min="14338" max="14340" width="8.42578125" style="22" customWidth="1"/>
    <col min="14341" max="14341" width="8.5703125" style="22" customWidth="1"/>
    <col min="14342" max="14342" width="8.42578125" style="22" customWidth="1"/>
    <col min="14343" max="14343" width="8.85546875" style="22" customWidth="1"/>
    <col min="14344" max="14590" width="9.140625" style="22"/>
    <col min="14591" max="14591" width="3.5703125" style="22" customWidth="1"/>
    <col min="14592" max="14592" width="31.42578125" style="22" customWidth="1"/>
    <col min="14593" max="14593" width="7.85546875" style="22" customWidth="1"/>
    <col min="14594" max="14596" width="8.42578125" style="22" customWidth="1"/>
    <col min="14597" max="14597" width="8.5703125" style="22" customWidth="1"/>
    <col min="14598" max="14598" width="8.42578125" style="22" customWidth="1"/>
    <col min="14599" max="14599" width="8.85546875" style="22" customWidth="1"/>
    <col min="14600" max="14846" width="9.140625" style="22"/>
    <col min="14847" max="14847" width="3.5703125" style="22" customWidth="1"/>
    <col min="14848" max="14848" width="31.42578125" style="22" customWidth="1"/>
    <col min="14849" max="14849" width="7.85546875" style="22" customWidth="1"/>
    <col min="14850" max="14852" width="8.42578125" style="22" customWidth="1"/>
    <col min="14853" max="14853" width="8.5703125" style="22" customWidth="1"/>
    <col min="14854" max="14854" width="8.42578125" style="22" customWidth="1"/>
    <col min="14855" max="14855" width="8.85546875" style="22" customWidth="1"/>
    <col min="14856" max="15102" width="9.140625" style="22"/>
    <col min="15103" max="15103" width="3.5703125" style="22" customWidth="1"/>
    <col min="15104" max="15104" width="31.42578125" style="22" customWidth="1"/>
    <col min="15105" max="15105" width="7.85546875" style="22" customWidth="1"/>
    <col min="15106" max="15108" width="8.42578125" style="22" customWidth="1"/>
    <col min="15109" max="15109" width="8.5703125" style="22" customWidth="1"/>
    <col min="15110" max="15110" width="8.42578125" style="22" customWidth="1"/>
    <col min="15111" max="15111" width="8.85546875" style="22" customWidth="1"/>
    <col min="15112" max="15358" width="9.140625" style="22"/>
    <col min="15359" max="15359" width="3.5703125" style="22" customWidth="1"/>
    <col min="15360" max="15360" width="31.42578125" style="22" customWidth="1"/>
    <col min="15361" max="15361" width="7.85546875" style="22" customWidth="1"/>
    <col min="15362" max="15364" width="8.42578125" style="22" customWidth="1"/>
    <col min="15365" max="15365" width="8.5703125" style="22" customWidth="1"/>
    <col min="15366" max="15366" width="8.42578125" style="22" customWidth="1"/>
    <col min="15367" max="15367" width="8.85546875" style="22" customWidth="1"/>
    <col min="15368" max="15614" width="9.140625" style="22"/>
    <col min="15615" max="15615" width="3.5703125" style="22" customWidth="1"/>
    <col min="15616" max="15616" width="31.42578125" style="22" customWidth="1"/>
    <col min="15617" max="15617" width="7.85546875" style="22" customWidth="1"/>
    <col min="15618" max="15620" width="8.42578125" style="22" customWidth="1"/>
    <col min="15621" max="15621" width="8.5703125" style="22" customWidth="1"/>
    <col min="15622" max="15622" width="8.42578125" style="22" customWidth="1"/>
    <col min="15623" max="15623" width="8.85546875" style="22" customWidth="1"/>
    <col min="15624" max="15870" width="9.140625" style="22"/>
    <col min="15871" max="15871" width="3.5703125" style="22" customWidth="1"/>
    <col min="15872" max="15872" width="31.42578125" style="22" customWidth="1"/>
    <col min="15873" max="15873" width="7.85546875" style="22" customWidth="1"/>
    <col min="15874" max="15876" width="8.42578125" style="22" customWidth="1"/>
    <col min="15877" max="15877" width="8.5703125" style="22" customWidth="1"/>
    <col min="15878" max="15878" width="8.42578125" style="22" customWidth="1"/>
    <col min="15879" max="15879" width="8.85546875" style="22" customWidth="1"/>
    <col min="15880" max="16126" width="9.140625" style="22"/>
    <col min="16127" max="16127" width="3.5703125" style="22" customWidth="1"/>
    <col min="16128" max="16128" width="31.42578125" style="22" customWidth="1"/>
    <col min="16129" max="16129" width="7.85546875" style="22" customWidth="1"/>
    <col min="16130" max="16132" width="8.42578125" style="22" customWidth="1"/>
    <col min="16133" max="16133" width="8.5703125" style="22" customWidth="1"/>
    <col min="16134" max="16134" width="8.42578125" style="22" customWidth="1"/>
    <col min="16135" max="16135" width="8.85546875" style="22" customWidth="1"/>
    <col min="16136" max="16384" width="9.140625" style="22"/>
  </cols>
  <sheetData>
    <row r="1" spans="1:7" customFormat="1" ht="18.75">
      <c r="A1" s="131"/>
      <c r="B1" s="131"/>
      <c r="C1" s="131"/>
      <c r="D1" s="131"/>
      <c r="F1" s="318" t="s">
        <v>452</v>
      </c>
      <c r="G1" s="318"/>
    </row>
    <row r="2" spans="1:7" customFormat="1" ht="26.25" customHeight="1">
      <c r="A2" s="354" t="s">
        <v>407</v>
      </c>
      <c r="B2" s="354"/>
      <c r="C2" s="354"/>
      <c r="D2" s="354"/>
      <c r="E2" s="354"/>
      <c r="F2" s="354"/>
      <c r="G2" s="354"/>
    </row>
    <row r="3" spans="1:7" customFormat="1" ht="26.25" customHeight="1">
      <c r="A3" s="354"/>
      <c r="B3" s="354"/>
      <c r="C3" s="354"/>
      <c r="D3" s="354"/>
      <c r="E3" s="354"/>
      <c r="F3" s="354"/>
      <c r="G3" s="354"/>
    </row>
    <row r="4" spans="1:7" customFormat="1" ht="30.75" customHeight="1">
      <c r="A4" s="394"/>
      <c r="B4" s="394"/>
      <c r="C4" s="394"/>
      <c r="D4" s="394"/>
      <c r="E4" s="394"/>
      <c r="F4" s="394"/>
      <c r="G4" s="394"/>
    </row>
    <row r="6" spans="1:7">
      <c r="A6" s="23" t="s">
        <v>467</v>
      </c>
    </row>
    <row r="7" spans="1:7">
      <c r="F7" s="514" t="s">
        <v>466</v>
      </c>
      <c r="G7" s="514"/>
    </row>
    <row r="8" spans="1:7">
      <c r="A8" s="517" t="s">
        <v>138</v>
      </c>
      <c r="B8" s="519" t="s">
        <v>139</v>
      </c>
      <c r="C8" s="515" t="s">
        <v>188</v>
      </c>
      <c r="D8" s="521" t="s">
        <v>140</v>
      </c>
      <c r="E8" s="515" t="s">
        <v>143</v>
      </c>
      <c r="F8" s="523" t="s">
        <v>141</v>
      </c>
      <c r="G8" s="515" t="s">
        <v>142</v>
      </c>
    </row>
    <row r="9" spans="1:7" ht="54.75" customHeight="1">
      <c r="A9" s="518"/>
      <c r="B9" s="520"/>
      <c r="C9" s="516"/>
      <c r="D9" s="522"/>
      <c r="E9" s="516"/>
      <c r="F9" s="524"/>
      <c r="G9" s="516"/>
    </row>
    <row r="10" spans="1:7">
      <c r="A10" s="41" t="s">
        <v>59</v>
      </c>
      <c r="B10" s="42" t="s">
        <v>61</v>
      </c>
      <c r="C10" s="43" t="s">
        <v>62</v>
      </c>
      <c r="D10" s="41" t="s">
        <v>63</v>
      </c>
      <c r="E10" s="43" t="s">
        <v>146</v>
      </c>
      <c r="F10" s="43" t="s">
        <v>147</v>
      </c>
      <c r="G10" s="41" t="s">
        <v>148</v>
      </c>
    </row>
    <row r="11" spans="1:7" ht="24">
      <c r="A11" s="44" t="s">
        <v>52</v>
      </c>
      <c r="B11" s="45" t="s">
        <v>149</v>
      </c>
      <c r="C11" s="46"/>
      <c r="D11" s="47"/>
      <c r="E11" s="46"/>
      <c r="F11" s="46"/>
      <c r="G11" s="46"/>
    </row>
    <row r="12" spans="1:7">
      <c r="A12" s="44"/>
      <c r="B12" s="41" t="s">
        <v>150</v>
      </c>
      <c r="C12" s="44"/>
      <c r="D12" s="44"/>
      <c r="E12" s="44"/>
      <c r="F12" s="44"/>
      <c r="G12" s="44"/>
    </row>
    <row r="13" spans="1:7">
      <c r="A13" s="44"/>
      <c r="B13" s="41" t="s">
        <v>151</v>
      </c>
      <c r="C13" s="43"/>
      <c r="D13" s="43"/>
      <c r="E13" s="43"/>
      <c r="F13" s="43"/>
      <c r="G13" s="43"/>
    </row>
    <row r="14" spans="1:7">
      <c r="A14" s="44"/>
      <c r="B14" s="41" t="s">
        <v>152</v>
      </c>
      <c r="C14" s="43"/>
      <c r="D14" s="43"/>
      <c r="E14" s="43"/>
      <c r="F14" s="43"/>
      <c r="G14" s="43"/>
    </row>
    <row r="15" spans="1:7">
      <c r="A15" s="44" t="s">
        <v>53</v>
      </c>
      <c r="B15" s="44" t="s">
        <v>153</v>
      </c>
      <c r="C15" s="44"/>
      <c r="D15" s="44"/>
      <c r="E15" s="44"/>
      <c r="F15" s="44"/>
      <c r="G15" s="44"/>
    </row>
    <row r="16" spans="1:7">
      <c r="A16" s="44"/>
      <c r="B16" s="41" t="s">
        <v>446</v>
      </c>
      <c r="C16" s="48"/>
      <c r="D16" s="43"/>
      <c r="E16" s="43"/>
      <c r="F16" s="49"/>
      <c r="G16" s="48"/>
    </row>
    <row r="17" spans="1:8">
      <c r="A17" s="44"/>
      <c r="B17" s="41" t="s">
        <v>447</v>
      </c>
      <c r="C17" s="48"/>
      <c r="D17" s="43"/>
      <c r="E17" s="43"/>
      <c r="F17" s="49"/>
      <c r="G17" s="48"/>
    </row>
    <row r="18" spans="1:8">
      <c r="A18" s="44"/>
      <c r="B18" s="41" t="s">
        <v>448</v>
      </c>
      <c r="C18" s="48"/>
      <c r="D18" s="43"/>
      <c r="E18" s="43"/>
      <c r="F18" s="48"/>
      <c r="G18" s="48"/>
    </row>
    <row r="19" spans="1:8">
      <c r="A19" s="51" t="s">
        <v>156</v>
      </c>
      <c r="B19" s="51" t="s">
        <v>187</v>
      </c>
      <c r="C19" s="51"/>
      <c r="D19" s="51"/>
      <c r="E19" s="51"/>
      <c r="F19" s="51"/>
      <c r="G19" s="51"/>
    </row>
    <row r="20" spans="1:8" ht="24">
      <c r="A20" s="51"/>
      <c r="B20" s="234" t="s">
        <v>487</v>
      </c>
      <c r="C20" s="51"/>
      <c r="D20" s="51"/>
      <c r="E20" s="51"/>
      <c r="F20" s="51"/>
      <c r="G20" s="51"/>
    </row>
    <row r="21" spans="1:8">
      <c r="A21" s="51"/>
      <c r="B21" s="233" t="s">
        <v>450</v>
      </c>
      <c r="C21" s="51"/>
      <c r="D21" s="51"/>
      <c r="E21" s="51"/>
      <c r="F21" s="51"/>
      <c r="G21" s="51"/>
    </row>
    <row r="22" spans="1:8">
      <c r="A22" s="51"/>
      <c r="B22" s="233" t="s">
        <v>449</v>
      </c>
      <c r="C22" s="51"/>
      <c r="D22" s="51"/>
      <c r="E22" s="51"/>
      <c r="F22" s="51"/>
      <c r="G22" s="51"/>
      <c r="H22" s="163"/>
    </row>
    <row r="23" spans="1:8">
      <c r="A23" s="51"/>
      <c r="B23" s="233"/>
      <c r="C23" s="51"/>
      <c r="D23" s="51"/>
      <c r="E23" s="51"/>
      <c r="F23" s="51"/>
      <c r="G23" s="51"/>
      <c r="H23" s="163"/>
    </row>
    <row r="24" spans="1:8">
      <c r="A24" s="25"/>
      <c r="B24" s="25"/>
      <c r="C24" s="25"/>
      <c r="D24" s="25"/>
      <c r="E24" s="25"/>
      <c r="F24" s="25"/>
      <c r="G24" s="25"/>
    </row>
    <row r="25" spans="1:8">
      <c r="A25" s="50" t="s">
        <v>189</v>
      </c>
      <c r="B25" s="25"/>
      <c r="C25" s="25"/>
      <c r="D25" s="25"/>
      <c r="E25" s="25"/>
      <c r="F25" s="25"/>
      <c r="G25" s="25"/>
    </row>
    <row r="26" spans="1:8">
      <c r="A26" s="25"/>
      <c r="B26" s="25"/>
      <c r="C26" s="25"/>
      <c r="D26" s="25"/>
      <c r="E26" s="25"/>
      <c r="F26" s="25"/>
      <c r="G26" s="25"/>
    </row>
    <row r="28" spans="1:8" ht="15">
      <c r="A28" s="24"/>
    </row>
  </sheetData>
  <mergeCells count="11">
    <mergeCell ref="F1:G1"/>
    <mergeCell ref="F7:G7"/>
    <mergeCell ref="A2:G3"/>
    <mergeCell ref="A4:G4"/>
    <mergeCell ref="G8:G9"/>
    <mergeCell ref="A8:A9"/>
    <mergeCell ref="B8:B9"/>
    <mergeCell ref="C8:C9"/>
    <mergeCell ref="D8:D9"/>
    <mergeCell ref="F8:F9"/>
    <mergeCell ref="E8:E9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1C1EA-2A2C-4604-8C44-63458EDD2F99}">
  <dimension ref="A1:I28"/>
  <sheetViews>
    <sheetView zoomScale="55" zoomScaleNormal="55" workbookViewId="0">
      <selection activeCell="A25" sqref="A25"/>
    </sheetView>
  </sheetViews>
  <sheetFormatPr defaultColWidth="9.140625" defaultRowHeight="15"/>
  <cols>
    <col min="1" max="1" width="22.140625" style="131" customWidth="1"/>
    <col min="2" max="2" width="36.5703125" style="131" customWidth="1"/>
    <col min="3" max="8" width="22.140625" style="131" customWidth="1"/>
    <col min="9" max="9" width="9.140625" style="131"/>
    <col min="10" max="10" width="19" style="131" customWidth="1"/>
    <col min="11" max="16384" width="9.140625" style="131"/>
  </cols>
  <sheetData>
    <row r="1" spans="1:9" ht="37.5" customHeight="1">
      <c r="G1" s="318" t="s">
        <v>452</v>
      </c>
      <c r="H1" s="318"/>
    </row>
    <row r="2" spans="1:9" ht="18.75">
      <c r="G2" s="153"/>
      <c r="H2" s="153" t="s">
        <v>287</v>
      </c>
    </row>
    <row r="4" spans="1:9" ht="15.75">
      <c r="A4" s="319" t="s">
        <v>536</v>
      </c>
      <c r="B4" s="319"/>
      <c r="C4" s="319"/>
      <c r="D4" s="319"/>
      <c r="E4" s="319"/>
      <c r="F4" s="319"/>
      <c r="G4" s="319"/>
      <c r="H4" s="319"/>
    </row>
    <row r="5" spans="1:9" ht="63">
      <c r="A5" s="133" t="s">
        <v>275</v>
      </c>
      <c r="B5" s="133" t="s">
        <v>276</v>
      </c>
      <c r="C5" s="133" t="s">
        <v>244</v>
      </c>
      <c r="D5" s="133" t="s">
        <v>185</v>
      </c>
      <c r="E5" s="133" t="s">
        <v>183</v>
      </c>
      <c r="F5" s="133" t="s">
        <v>18</v>
      </c>
      <c r="G5" s="136"/>
    </row>
    <row r="6" spans="1:9" ht="31.5">
      <c r="A6" s="137">
        <v>1</v>
      </c>
      <c r="B6" s="138" t="s">
        <v>233</v>
      </c>
      <c r="C6" s="139"/>
      <c r="D6" s="137">
        <v>22</v>
      </c>
      <c r="E6" s="137">
        <f>C6*D6</f>
        <v>0</v>
      </c>
      <c r="F6" s="137"/>
      <c r="G6" s="140"/>
    </row>
    <row r="7" spans="1:9" ht="15.75">
      <c r="A7" s="137">
        <v>2</v>
      </c>
      <c r="B7" s="138" t="s">
        <v>234</v>
      </c>
      <c r="C7" s="139"/>
      <c r="D7" s="137">
        <v>5</v>
      </c>
      <c r="E7" s="137">
        <f>C7*D7</f>
        <v>0</v>
      </c>
      <c r="F7" s="137"/>
      <c r="G7" s="140"/>
    </row>
    <row r="8" spans="1:9" ht="15.75">
      <c r="A8" s="137">
        <v>3</v>
      </c>
      <c r="B8" s="138" t="s">
        <v>241</v>
      </c>
      <c r="C8" s="139"/>
      <c r="D8" s="137">
        <v>0</v>
      </c>
      <c r="E8" s="137">
        <f t="shared" ref="E8" si="0">C8*D8</f>
        <v>0</v>
      </c>
      <c r="F8" s="137"/>
      <c r="G8" s="140"/>
    </row>
    <row r="9" spans="1:9" ht="15.75">
      <c r="A9" s="137">
        <v>4</v>
      </c>
      <c r="B9" s="138" t="s">
        <v>277</v>
      </c>
      <c r="C9" s="139"/>
      <c r="D9" s="137">
        <v>2</v>
      </c>
      <c r="E9" s="137">
        <f>C9*D9</f>
        <v>0</v>
      </c>
      <c r="F9" s="137"/>
      <c r="G9" s="140"/>
    </row>
    <row r="10" spans="1:9" ht="31.5">
      <c r="A10" s="166">
        <v>5</v>
      </c>
      <c r="B10" s="167" t="s">
        <v>278</v>
      </c>
      <c r="C10" s="168"/>
      <c r="D10" s="166">
        <v>0</v>
      </c>
      <c r="E10" s="166">
        <v>0</v>
      </c>
      <c r="F10" s="166"/>
      <c r="G10" s="141"/>
    </row>
    <row r="11" spans="1:9" ht="15.75">
      <c r="A11" s="137">
        <v>6</v>
      </c>
      <c r="B11" s="138" t="s">
        <v>279</v>
      </c>
      <c r="C11" s="139"/>
      <c r="D11" s="137">
        <v>0</v>
      </c>
      <c r="E11" s="137">
        <f>C11*D11</f>
        <v>0</v>
      </c>
      <c r="F11" s="137"/>
      <c r="G11" s="141"/>
    </row>
    <row r="12" spans="1:9" ht="15.75">
      <c r="A12" s="166">
        <v>7</v>
      </c>
      <c r="B12" s="138" t="s">
        <v>504</v>
      </c>
      <c r="C12" s="139"/>
      <c r="D12" s="137">
        <v>1</v>
      </c>
      <c r="E12" s="137">
        <f>C12*D12</f>
        <v>0</v>
      </c>
      <c r="F12" s="137"/>
      <c r="G12" s="140"/>
    </row>
    <row r="13" spans="1:9" ht="15.75">
      <c r="A13" s="169"/>
      <c r="B13" s="170" t="s">
        <v>262</v>
      </c>
      <c r="C13" s="171"/>
      <c r="D13" s="172">
        <f>D6+D7+D8+D9+D12+D10+D11</f>
        <v>30</v>
      </c>
      <c r="E13" s="172">
        <f>SUM(E6:E12)</f>
        <v>0</v>
      </c>
      <c r="F13" s="172"/>
      <c r="G13" s="136"/>
    </row>
    <row r="15" spans="1:9" ht="15.75">
      <c r="A15" s="319" t="s">
        <v>280</v>
      </c>
      <c r="B15" s="319"/>
      <c r="C15" s="319"/>
      <c r="D15" s="319"/>
      <c r="E15" s="319"/>
      <c r="F15" s="319"/>
      <c r="G15" s="319"/>
      <c r="H15" s="319"/>
    </row>
    <row r="16" spans="1:9" ht="63">
      <c r="A16" s="133" t="s">
        <v>275</v>
      </c>
      <c r="B16" s="133" t="s">
        <v>276</v>
      </c>
      <c r="C16" s="133" t="s">
        <v>244</v>
      </c>
      <c r="D16" s="133" t="s">
        <v>185</v>
      </c>
      <c r="E16" s="133" t="s">
        <v>183</v>
      </c>
      <c r="F16" s="133" t="s">
        <v>18</v>
      </c>
      <c r="G16" s="142"/>
      <c r="H16" s="142"/>
      <c r="I16" s="142"/>
    </row>
    <row r="17" spans="1:9" ht="15.75" customHeight="1">
      <c r="A17" s="320" t="s">
        <v>281</v>
      </c>
      <c r="B17" s="321"/>
      <c r="C17" s="321"/>
      <c r="D17" s="321"/>
      <c r="E17" s="321"/>
      <c r="F17" s="322"/>
      <c r="G17" s="143"/>
      <c r="H17" s="143"/>
      <c r="I17" s="143"/>
    </row>
    <row r="18" spans="1:9">
      <c r="A18" s="144">
        <v>1</v>
      </c>
      <c r="B18" s="145" t="s">
        <v>282</v>
      </c>
      <c r="C18" s="145"/>
      <c r="D18" s="144">
        <v>0</v>
      </c>
      <c r="E18" s="144">
        <f>C18*D18</f>
        <v>0</v>
      </c>
      <c r="F18" s="144"/>
      <c r="G18" s="146"/>
      <c r="H18" s="146"/>
      <c r="I18" s="146"/>
    </row>
    <row r="19" spans="1:9">
      <c r="A19" s="144">
        <v>2</v>
      </c>
      <c r="B19" s="145" t="s">
        <v>234</v>
      </c>
      <c r="C19" s="145"/>
      <c r="D19" s="144">
        <v>0</v>
      </c>
      <c r="E19" s="144"/>
      <c r="F19" s="144"/>
      <c r="G19" s="141"/>
      <c r="H19" s="146"/>
      <c r="I19" s="146"/>
    </row>
    <row r="20" spans="1:9">
      <c r="A20" s="144">
        <v>3</v>
      </c>
      <c r="B20" s="145" t="s">
        <v>241</v>
      </c>
      <c r="C20" s="145"/>
      <c r="D20" s="144">
        <v>0</v>
      </c>
      <c r="E20" s="144"/>
      <c r="F20" s="144"/>
      <c r="G20" s="141"/>
      <c r="H20" s="146"/>
      <c r="I20" s="146"/>
    </row>
    <row r="21" spans="1:9" ht="15.75">
      <c r="A21" s="169"/>
      <c r="B21" s="170" t="s">
        <v>262</v>
      </c>
      <c r="C21" s="171"/>
      <c r="D21" s="172">
        <f>SUM(D18:D20)</f>
        <v>0</v>
      </c>
      <c r="E21" s="172">
        <f>SUM(E18:E20)</f>
        <v>0</v>
      </c>
      <c r="F21" s="172"/>
      <c r="G21" s="136"/>
    </row>
    <row r="22" spans="1:9" ht="15" customHeight="1">
      <c r="A22" s="323" t="s">
        <v>429</v>
      </c>
      <c r="B22" s="324"/>
      <c r="C22" s="325"/>
      <c r="D22" s="326">
        <f>D21+D13</f>
        <v>30</v>
      </c>
      <c r="E22" s="148">
        <f>E21+E13</f>
        <v>0</v>
      </c>
      <c r="F22" s="147"/>
      <c r="G22" s="146"/>
    </row>
    <row r="23" spans="1:9" ht="15" customHeight="1">
      <c r="A23" s="323" t="s">
        <v>184</v>
      </c>
      <c r="B23" s="324"/>
      <c r="C23" s="325"/>
      <c r="D23" s="327"/>
      <c r="E23" s="148">
        <f>E22*0.2</f>
        <v>0</v>
      </c>
      <c r="F23" s="147"/>
      <c r="G23" s="146"/>
    </row>
    <row r="24" spans="1:9" ht="15" customHeight="1">
      <c r="A24" s="323" t="s">
        <v>430</v>
      </c>
      <c r="B24" s="324"/>
      <c r="C24" s="325"/>
      <c r="D24" s="328"/>
      <c r="E24" s="148">
        <f>E22+E23</f>
        <v>0</v>
      </c>
      <c r="F24" s="147"/>
      <c r="G24" s="146"/>
    </row>
    <row r="25" spans="1:9">
      <c r="A25" s="146"/>
      <c r="B25" s="149"/>
      <c r="C25" s="146"/>
      <c r="D25" s="146"/>
      <c r="E25" s="146"/>
      <c r="F25" s="146"/>
      <c r="G25" s="146"/>
    </row>
    <row r="26" spans="1:9" ht="30" customHeight="1">
      <c r="A26" s="150" t="s">
        <v>285</v>
      </c>
      <c r="B26" s="315" t="s">
        <v>484</v>
      </c>
      <c r="C26" s="315"/>
      <c r="D26" s="315"/>
      <c r="E26" s="315"/>
      <c r="F26" s="315"/>
      <c r="G26" s="160"/>
      <c r="H26" s="154"/>
    </row>
    <row r="27" spans="1:9" ht="30" customHeight="1">
      <c r="A27" s="151" t="s">
        <v>286</v>
      </c>
      <c r="B27" s="315" t="s">
        <v>406</v>
      </c>
      <c r="C27" s="315"/>
      <c r="D27" s="315"/>
      <c r="E27" s="315"/>
      <c r="F27" s="315"/>
      <c r="G27" s="161"/>
      <c r="H27" s="152"/>
    </row>
    <row r="28" spans="1:9" ht="67.5" customHeight="1">
      <c r="B28" s="316" t="s">
        <v>493</v>
      </c>
      <c r="C28" s="317"/>
      <c r="D28" s="317"/>
      <c r="E28" s="317"/>
      <c r="F28" s="317"/>
      <c r="G28" s="162"/>
    </row>
  </sheetData>
  <mergeCells count="11">
    <mergeCell ref="B26:F26"/>
    <mergeCell ref="B27:F27"/>
    <mergeCell ref="B28:F28"/>
    <mergeCell ref="G1:H1"/>
    <mergeCell ref="A4:H4"/>
    <mergeCell ref="A15:H15"/>
    <mergeCell ref="A17:F17"/>
    <mergeCell ref="A22:C22"/>
    <mergeCell ref="D22:D24"/>
    <mergeCell ref="A23:C23"/>
    <mergeCell ref="A24:C24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51EA5-C787-45C1-A9AA-3C321661E868}">
  <dimension ref="A1:I27"/>
  <sheetViews>
    <sheetView zoomScale="55" zoomScaleNormal="55" workbookViewId="0">
      <selection activeCell="G38" sqref="G38"/>
    </sheetView>
  </sheetViews>
  <sheetFormatPr defaultColWidth="9.140625" defaultRowHeight="15"/>
  <cols>
    <col min="1" max="1" width="22.140625" style="131" customWidth="1"/>
    <col min="2" max="2" width="36.5703125" style="131" customWidth="1"/>
    <col min="3" max="8" width="22.140625" style="131" customWidth="1"/>
    <col min="9" max="9" width="9.140625" style="131"/>
    <col min="10" max="10" width="19" style="131" customWidth="1"/>
    <col min="11" max="16384" width="9.140625" style="131"/>
  </cols>
  <sheetData>
    <row r="1" spans="1:9" ht="37.5" customHeight="1">
      <c r="G1" s="318" t="s">
        <v>452</v>
      </c>
      <c r="H1" s="318"/>
    </row>
    <row r="2" spans="1:9" ht="18.75">
      <c r="G2" s="153"/>
      <c r="H2" s="153" t="s">
        <v>287</v>
      </c>
    </row>
    <row r="4" spans="1:9" ht="15.75">
      <c r="A4" s="319" t="s">
        <v>274</v>
      </c>
      <c r="B4" s="319"/>
      <c r="C4" s="319"/>
      <c r="D4" s="319"/>
      <c r="E4" s="319"/>
      <c r="F4" s="319"/>
      <c r="G4" s="319"/>
      <c r="H4" s="319"/>
    </row>
    <row r="5" spans="1:9" ht="63">
      <c r="A5" s="133" t="s">
        <v>275</v>
      </c>
      <c r="B5" s="133" t="s">
        <v>276</v>
      </c>
      <c r="C5" s="133" t="s">
        <v>244</v>
      </c>
      <c r="D5" s="133" t="s">
        <v>185</v>
      </c>
      <c r="E5" s="133" t="s">
        <v>183</v>
      </c>
      <c r="F5" s="133" t="s">
        <v>18</v>
      </c>
      <c r="G5" s="136"/>
    </row>
    <row r="6" spans="1:9" ht="31.5">
      <c r="A6" s="137">
        <v>1</v>
      </c>
      <c r="B6" s="138" t="s">
        <v>233</v>
      </c>
      <c r="C6" s="139"/>
      <c r="D6" s="137">
        <v>12</v>
      </c>
      <c r="E6" s="137">
        <f>C6*D6</f>
        <v>0</v>
      </c>
      <c r="F6" s="137"/>
      <c r="G6" s="140"/>
    </row>
    <row r="7" spans="1:9" ht="15.75">
      <c r="A7" s="137">
        <v>2</v>
      </c>
      <c r="B7" s="138" t="s">
        <v>234</v>
      </c>
      <c r="C7" s="139"/>
      <c r="D7" s="137">
        <v>4</v>
      </c>
      <c r="E7" s="137">
        <f>C7*D7</f>
        <v>0</v>
      </c>
      <c r="F7" s="137"/>
      <c r="G7" s="140"/>
    </row>
    <row r="8" spans="1:9" ht="15.75">
      <c r="A8" s="137">
        <v>3</v>
      </c>
      <c r="B8" s="138" t="s">
        <v>241</v>
      </c>
      <c r="C8" s="139"/>
      <c r="D8" s="137">
        <v>0</v>
      </c>
      <c r="E8" s="137">
        <f t="shared" ref="E8" si="0">C8*D8</f>
        <v>0</v>
      </c>
      <c r="F8" s="137"/>
      <c r="G8" s="140"/>
    </row>
    <row r="9" spans="1:9" ht="15.75">
      <c r="A9" s="137">
        <v>4</v>
      </c>
      <c r="B9" s="138" t="s">
        <v>277</v>
      </c>
      <c r="C9" s="139"/>
      <c r="D9" s="137">
        <v>2</v>
      </c>
      <c r="E9" s="137">
        <f>C9*D9</f>
        <v>0</v>
      </c>
      <c r="F9" s="137"/>
      <c r="G9" s="140"/>
    </row>
    <row r="10" spans="1:9" ht="31.5">
      <c r="A10" s="166">
        <v>5</v>
      </c>
      <c r="B10" s="167" t="s">
        <v>278</v>
      </c>
      <c r="C10" s="168"/>
      <c r="D10" s="166">
        <v>0</v>
      </c>
      <c r="E10" s="166">
        <v>0</v>
      </c>
      <c r="F10" s="166"/>
      <c r="G10" s="141"/>
    </row>
    <row r="11" spans="1:9" ht="15.75">
      <c r="A11" s="137">
        <v>6</v>
      </c>
      <c r="B11" s="138" t="s">
        <v>279</v>
      </c>
      <c r="C11" s="139"/>
      <c r="D11" s="137">
        <v>0</v>
      </c>
      <c r="E11" s="137">
        <f>C11*D11</f>
        <v>0</v>
      </c>
      <c r="F11" s="137"/>
      <c r="G11" s="140"/>
    </row>
    <row r="12" spans="1:9" ht="15.75">
      <c r="A12" s="169"/>
      <c r="B12" s="170" t="s">
        <v>262</v>
      </c>
      <c r="C12" s="171"/>
      <c r="D12" s="172">
        <f>D6+D7+D8+D9+D11+D10</f>
        <v>18</v>
      </c>
      <c r="E12" s="172">
        <f>SUM(E6:E11)</f>
        <v>0</v>
      </c>
      <c r="F12" s="172"/>
      <c r="G12" s="136"/>
    </row>
    <row r="14" spans="1:9" ht="15.75">
      <c r="A14" s="319" t="s">
        <v>280</v>
      </c>
      <c r="B14" s="319"/>
      <c r="C14" s="319"/>
      <c r="D14" s="319"/>
      <c r="E14" s="319"/>
      <c r="F14" s="319"/>
      <c r="G14" s="319"/>
      <c r="H14" s="319"/>
    </row>
    <row r="15" spans="1:9" ht="63">
      <c r="A15" s="133" t="s">
        <v>275</v>
      </c>
      <c r="B15" s="133" t="s">
        <v>276</v>
      </c>
      <c r="C15" s="133" t="s">
        <v>244</v>
      </c>
      <c r="D15" s="133" t="s">
        <v>185</v>
      </c>
      <c r="E15" s="133" t="s">
        <v>183</v>
      </c>
      <c r="F15" s="133" t="s">
        <v>18</v>
      </c>
      <c r="G15" s="142"/>
      <c r="H15" s="142"/>
      <c r="I15" s="142"/>
    </row>
    <row r="16" spans="1:9" ht="15.75" customHeight="1">
      <c r="A16" s="320" t="s">
        <v>281</v>
      </c>
      <c r="B16" s="321"/>
      <c r="C16" s="321"/>
      <c r="D16" s="321"/>
      <c r="E16" s="321"/>
      <c r="F16" s="322"/>
      <c r="G16" s="143"/>
      <c r="H16" s="143"/>
      <c r="I16" s="143"/>
    </row>
    <row r="17" spans="1:9">
      <c r="A17" s="144">
        <v>1</v>
      </c>
      <c r="B17" s="145" t="s">
        <v>282</v>
      </c>
      <c r="C17" s="145"/>
      <c r="D17" s="144">
        <v>0</v>
      </c>
      <c r="E17" s="144">
        <f>C17*D17</f>
        <v>0</v>
      </c>
      <c r="F17" s="144"/>
      <c r="G17" s="146"/>
      <c r="H17" s="146"/>
      <c r="I17" s="146"/>
    </row>
    <row r="18" spans="1:9">
      <c r="A18" s="144">
        <v>2</v>
      </c>
      <c r="B18" s="145" t="s">
        <v>234</v>
      </c>
      <c r="C18" s="145"/>
      <c r="D18" s="144">
        <v>0</v>
      </c>
      <c r="E18" s="144"/>
      <c r="F18" s="144"/>
      <c r="G18" s="141"/>
      <c r="H18" s="146"/>
      <c r="I18" s="146"/>
    </row>
    <row r="19" spans="1:9">
      <c r="A19" s="144">
        <v>3</v>
      </c>
      <c r="B19" s="145" t="s">
        <v>241</v>
      </c>
      <c r="C19" s="145"/>
      <c r="D19" s="144">
        <v>1</v>
      </c>
      <c r="E19" s="144"/>
      <c r="F19" s="144"/>
      <c r="G19" s="141"/>
      <c r="H19" s="146"/>
      <c r="I19" s="146"/>
    </row>
    <row r="20" spans="1:9" ht="15.75">
      <c r="A20" s="169"/>
      <c r="B20" s="170" t="s">
        <v>262</v>
      </c>
      <c r="C20" s="171"/>
      <c r="D20" s="172">
        <v>1</v>
      </c>
      <c r="E20" s="172">
        <f>SUM(E17:E19)</f>
        <v>0</v>
      </c>
      <c r="F20" s="172"/>
      <c r="G20" s="136"/>
    </row>
    <row r="21" spans="1:9" ht="15" customHeight="1">
      <c r="A21" s="323" t="s">
        <v>283</v>
      </c>
      <c r="B21" s="324"/>
      <c r="C21" s="325"/>
      <c r="D21" s="326">
        <f>D20+D12</f>
        <v>19</v>
      </c>
      <c r="E21" s="148">
        <f>E20+E12</f>
        <v>0</v>
      </c>
      <c r="F21" s="147"/>
      <c r="G21" s="146"/>
    </row>
    <row r="22" spans="1:9" ht="15" customHeight="1">
      <c r="A22" s="323" t="s">
        <v>184</v>
      </c>
      <c r="B22" s="324"/>
      <c r="C22" s="325"/>
      <c r="D22" s="327"/>
      <c r="E22" s="148">
        <f>E21*0.2</f>
        <v>0</v>
      </c>
      <c r="F22" s="147"/>
      <c r="G22" s="146"/>
    </row>
    <row r="23" spans="1:9" ht="15" customHeight="1">
      <c r="A23" s="323" t="s">
        <v>284</v>
      </c>
      <c r="B23" s="324"/>
      <c r="C23" s="325"/>
      <c r="D23" s="328"/>
      <c r="E23" s="148">
        <f>E21+E22</f>
        <v>0</v>
      </c>
      <c r="F23" s="147"/>
      <c r="G23" s="146"/>
    </row>
    <row r="24" spans="1:9">
      <c r="A24" s="146"/>
      <c r="B24" s="149"/>
      <c r="C24" s="146"/>
      <c r="D24" s="146"/>
      <c r="E24" s="146"/>
      <c r="F24" s="146"/>
      <c r="G24" s="146"/>
    </row>
    <row r="25" spans="1:9" ht="30" customHeight="1">
      <c r="A25" s="150" t="s">
        <v>285</v>
      </c>
      <c r="B25" s="315" t="s">
        <v>484</v>
      </c>
      <c r="C25" s="315"/>
      <c r="D25" s="315"/>
      <c r="E25" s="315"/>
      <c r="F25" s="315"/>
      <c r="G25" s="160"/>
      <c r="H25" s="154"/>
    </row>
    <row r="26" spans="1:9" ht="30" customHeight="1">
      <c r="A26" s="151" t="s">
        <v>286</v>
      </c>
      <c r="B26" s="315" t="s">
        <v>406</v>
      </c>
      <c r="C26" s="315"/>
      <c r="D26" s="315"/>
      <c r="E26" s="315"/>
      <c r="F26" s="315"/>
      <c r="G26" s="161"/>
      <c r="H26" s="152"/>
    </row>
    <row r="27" spans="1:9" ht="67.5" customHeight="1">
      <c r="B27" s="316" t="s">
        <v>493</v>
      </c>
      <c r="C27" s="317"/>
      <c r="D27" s="317"/>
      <c r="E27" s="317"/>
      <c r="F27" s="317"/>
      <c r="G27" s="162"/>
    </row>
  </sheetData>
  <mergeCells count="11">
    <mergeCell ref="G1:H1"/>
    <mergeCell ref="B25:F25"/>
    <mergeCell ref="B26:F26"/>
    <mergeCell ref="B27:F27"/>
    <mergeCell ref="A4:H4"/>
    <mergeCell ref="A14:H14"/>
    <mergeCell ref="A16:F16"/>
    <mergeCell ref="A21:C21"/>
    <mergeCell ref="D21:D23"/>
    <mergeCell ref="A22:C22"/>
    <mergeCell ref="A23:C23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CFBD8-56DC-4DFA-977E-D6DBF10C5694}">
  <dimension ref="A1:K140"/>
  <sheetViews>
    <sheetView topLeftCell="A115" zoomScale="70" zoomScaleNormal="70" workbookViewId="0">
      <selection activeCell="G140" sqref="G140"/>
    </sheetView>
  </sheetViews>
  <sheetFormatPr defaultColWidth="9.140625" defaultRowHeight="15"/>
  <cols>
    <col min="1" max="1" width="22.140625" style="131" customWidth="1"/>
    <col min="2" max="2" width="36.5703125" style="131" customWidth="1"/>
    <col min="3" max="8" width="22.140625" style="131" customWidth="1"/>
    <col min="9" max="9" width="9.140625" style="131"/>
    <col min="10" max="10" width="19" style="131" customWidth="1"/>
    <col min="11" max="11" width="41.5703125" style="131" customWidth="1"/>
    <col min="12" max="16384" width="9.140625" style="131"/>
  </cols>
  <sheetData>
    <row r="1" spans="1:10" s="173" customFormat="1" ht="37.5" customHeight="1">
      <c r="G1" s="353" t="s">
        <v>452</v>
      </c>
      <c r="H1" s="353"/>
    </row>
    <row r="2" spans="1:10" s="173" customFormat="1" ht="18.75">
      <c r="G2" s="174"/>
      <c r="H2" s="174" t="s">
        <v>287</v>
      </c>
    </row>
    <row r="3" spans="1:10" s="173" customFormat="1" ht="15.75" customHeight="1">
      <c r="A3" s="354" t="s">
        <v>552</v>
      </c>
      <c r="B3" s="354"/>
      <c r="C3" s="354"/>
      <c r="D3" s="354"/>
      <c r="E3" s="354"/>
      <c r="F3" s="354"/>
      <c r="G3" s="354"/>
      <c r="H3" s="354"/>
      <c r="I3" s="132"/>
      <c r="J3" s="132"/>
    </row>
    <row r="4" spans="1:10" ht="30" customHeight="1">
      <c r="A4" s="330" t="s">
        <v>527</v>
      </c>
      <c r="B4" s="330"/>
      <c r="C4" s="330"/>
      <c r="D4" s="330"/>
      <c r="E4" s="330"/>
      <c r="F4" s="330"/>
      <c r="G4" s="330"/>
      <c r="H4" s="330"/>
    </row>
    <row r="5" spans="1:10" ht="63" customHeight="1">
      <c r="A5" s="133" t="s">
        <v>242</v>
      </c>
      <c r="B5" s="133" t="s">
        <v>181</v>
      </c>
      <c r="C5" s="133" t="s">
        <v>182</v>
      </c>
      <c r="D5" s="133" t="s">
        <v>243</v>
      </c>
      <c r="E5" s="133" t="s">
        <v>244</v>
      </c>
      <c r="F5" s="133" t="s">
        <v>185</v>
      </c>
      <c r="G5" s="133" t="s">
        <v>183</v>
      </c>
      <c r="H5" s="133" t="s">
        <v>18</v>
      </c>
    </row>
    <row r="6" spans="1:10" ht="15.75">
      <c r="A6" s="134">
        <v>1</v>
      </c>
      <c r="B6" s="134">
        <v>2</v>
      </c>
      <c r="C6" s="134">
        <v>3</v>
      </c>
      <c r="D6" s="134">
        <v>4</v>
      </c>
      <c r="E6" s="134">
        <v>5</v>
      </c>
      <c r="F6" s="134">
        <v>6</v>
      </c>
      <c r="G6" s="134">
        <v>7</v>
      </c>
      <c r="H6" s="134">
        <v>8</v>
      </c>
    </row>
    <row r="7" spans="1:10" ht="15.75">
      <c r="A7" s="335" t="s">
        <v>526</v>
      </c>
      <c r="B7" s="336"/>
      <c r="C7" s="336"/>
      <c r="D7" s="336"/>
      <c r="E7" s="336"/>
      <c r="F7" s="336"/>
      <c r="G7" s="336"/>
      <c r="H7" s="337"/>
    </row>
    <row r="8" spans="1:10" ht="15.75">
      <c r="A8" s="335" t="s">
        <v>237</v>
      </c>
      <c r="B8" s="336"/>
      <c r="C8" s="336"/>
      <c r="D8" s="336"/>
      <c r="E8" s="336"/>
      <c r="F8" s="336"/>
      <c r="G8" s="336"/>
      <c r="H8" s="337"/>
    </row>
    <row r="9" spans="1:10" ht="31.5">
      <c r="A9" s="134">
        <v>200</v>
      </c>
      <c r="B9" s="134" t="s">
        <v>245</v>
      </c>
      <c r="C9" s="135" t="s">
        <v>91</v>
      </c>
      <c r="D9" s="134" t="s">
        <v>240</v>
      </c>
      <c r="E9" s="134"/>
      <c r="F9" s="134">
        <v>3</v>
      </c>
      <c r="G9" s="134">
        <f>E9*F9</f>
        <v>0</v>
      </c>
      <c r="H9" s="134" t="s">
        <v>250</v>
      </c>
    </row>
    <row r="10" spans="1:10" ht="30" customHeight="1">
      <c r="A10" s="335" t="s">
        <v>238</v>
      </c>
      <c r="B10" s="336"/>
      <c r="C10" s="336"/>
      <c r="D10" s="336"/>
      <c r="E10" s="336"/>
      <c r="F10" s="336"/>
      <c r="G10" s="336"/>
      <c r="H10" s="337"/>
    </row>
    <row r="11" spans="1:10" ht="26.25" customHeight="1">
      <c r="A11" s="134">
        <v>800</v>
      </c>
      <c r="B11" s="338" t="s">
        <v>246</v>
      </c>
      <c r="C11" s="355" t="s">
        <v>90</v>
      </c>
      <c r="D11" s="134" t="s">
        <v>409</v>
      </c>
      <c r="E11" s="134"/>
      <c r="F11" s="134">
        <v>3</v>
      </c>
      <c r="G11" s="134">
        <f t="shared" ref="G11:G14" si="0">E11*F11</f>
        <v>0</v>
      </c>
      <c r="H11" s="338" t="s">
        <v>247</v>
      </c>
    </row>
    <row r="12" spans="1:10" ht="42.75" customHeight="1">
      <c r="A12" s="134">
        <v>1650</v>
      </c>
      <c r="B12" s="343"/>
      <c r="C12" s="356"/>
      <c r="D12" s="134" t="s">
        <v>509</v>
      </c>
      <c r="E12" s="134"/>
      <c r="F12" s="134">
        <v>3</v>
      </c>
      <c r="G12" s="134">
        <f t="shared" si="0"/>
        <v>0</v>
      </c>
      <c r="H12" s="343"/>
    </row>
    <row r="13" spans="1:10" ht="42.75" customHeight="1">
      <c r="A13" s="134">
        <v>2550</v>
      </c>
      <c r="B13" s="343"/>
      <c r="C13" s="356"/>
      <c r="D13" s="134" t="s">
        <v>510</v>
      </c>
      <c r="E13" s="134"/>
      <c r="F13" s="134">
        <v>3</v>
      </c>
      <c r="G13" s="134">
        <f t="shared" si="0"/>
        <v>0</v>
      </c>
      <c r="H13" s="343"/>
    </row>
    <row r="14" spans="1:10" ht="42.75" customHeight="1">
      <c r="A14" s="134">
        <v>3050</v>
      </c>
      <c r="B14" s="339"/>
      <c r="C14" s="357"/>
      <c r="D14" s="134" t="s">
        <v>410</v>
      </c>
      <c r="E14" s="134"/>
      <c r="F14" s="134">
        <v>3</v>
      </c>
      <c r="G14" s="134">
        <f t="shared" si="0"/>
        <v>0</v>
      </c>
      <c r="H14" s="339"/>
    </row>
    <row r="15" spans="1:10" ht="30" customHeight="1">
      <c r="A15" s="335" t="s">
        <v>248</v>
      </c>
      <c r="B15" s="336"/>
      <c r="C15" s="336"/>
      <c r="D15" s="336"/>
      <c r="E15" s="336"/>
      <c r="F15" s="336"/>
      <c r="G15" s="336"/>
      <c r="H15" s="337"/>
    </row>
    <row r="16" spans="1:10" ht="18.75" customHeight="1">
      <c r="A16" s="134">
        <v>1550</v>
      </c>
      <c r="B16" s="338" t="s">
        <v>249</v>
      </c>
      <c r="C16" s="355" t="s">
        <v>91</v>
      </c>
      <c r="D16" s="134" t="s">
        <v>511</v>
      </c>
      <c r="E16" s="134"/>
      <c r="F16" s="134">
        <v>3</v>
      </c>
      <c r="G16" s="134">
        <f t="shared" ref="G16:G19" si="1">E16*F16</f>
        <v>0</v>
      </c>
      <c r="H16" s="338" t="s">
        <v>250</v>
      </c>
    </row>
    <row r="17" spans="1:11" ht="18.75" customHeight="1">
      <c r="A17" s="134">
        <v>1650</v>
      </c>
      <c r="B17" s="343"/>
      <c r="C17" s="356"/>
      <c r="D17" s="134" t="s">
        <v>416</v>
      </c>
      <c r="E17" s="134"/>
      <c r="F17" s="134">
        <v>3</v>
      </c>
      <c r="G17" s="134">
        <f t="shared" si="1"/>
        <v>0</v>
      </c>
      <c r="H17" s="343"/>
    </row>
    <row r="18" spans="1:11" ht="18.75" customHeight="1">
      <c r="A18" s="134">
        <v>2050</v>
      </c>
      <c r="B18" s="343"/>
      <c r="C18" s="356"/>
      <c r="D18" s="134" t="s">
        <v>417</v>
      </c>
      <c r="E18" s="134"/>
      <c r="F18" s="134">
        <v>3</v>
      </c>
      <c r="G18" s="134">
        <f t="shared" si="1"/>
        <v>0</v>
      </c>
      <c r="H18" s="343"/>
    </row>
    <row r="19" spans="1:11" ht="18.75" customHeight="1">
      <c r="A19" s="134">
        <v>2850</v>
      </c>
      <c r="B19" s="339"/>
      <c r="C19" s="357"/>
      <c r="D19" s="134" t="s">
        <v>512</v>
      </c>
      <c r="E19" s="134"/>
      <c r="F19" s="134">
        <v>3</v>
      </c>
      <c r="G19" s="134">
        <f t="shared" si="1"/>
        <v>0</v>
      </c>
      <c r="H19" s="339"/>
    </row>
    <row r="20" spans="1:11" ht="30" customHeight="1">
      <c r="A20" s="335" t="s">
        <v>251</v>
      </c>
      <c r="B20" s="336"/>
      <c r="C20" s="336"/>
      <c r="D20" s="336"/>
      <c r="E20" s="336"/>
      <c r="F20" s="336"/>
      <c r="G20" s="336"/>
      <c r="H20" s="337"/>
    </row>
    <row r="21" spans="1:11" ht="33" customHeight="1">
      <c r="A21" s="134">
        <v>200</v>
      </c>
      <c r="B21" s="134" t="s">
        <v>252</v>
      </c>
      <c r="C21" s="135" t="s">
        <v>91</v>
      </c>
      <c r="D21" s="134" t="s">
        <v>240</v>
      </c>
      <c r="E21" s="134"/>
      <c r="F21" s="134">
        <v>3</v>
      </c>
      <c r="G21" s="134">
        <f t="shared" ref="G21:G26" si="2">E21*F21</f>
        <v>0</v>
      </c>
      <c r="H21" s="338" t="s">
        <v>503</v>
      </c>
    </row>
    <row r="22" spans="1:11" ht="33" customHeight="1">
      <c r="A22" s="134">
        <v>800</v>
      </c>
      <c r="B22" s="134" t="s">
        <v>253</v>
      </c>
      <c r="C22" s="135" t="s">
        <v>91</v>
      </c>
      <c r="D22" s="218" t="s">
        <v>411</v>
      </c>
      <c r="E22" s="134"/>
      <c r="F22" s="134">
        <v>3</v>
      </c>
      <c r="G22" s="134">
        <f t="shared" si="2"/>
        <v>0</v>
      </c>
      <c r="H22" s="343"/>
    </row>
    <row r="23" spans="1:11" ht="30.75" customHeight="1">
      <c r="A23" s="338">
        <v>3050</v>
      </c>
      <c r="B23" s="338" t="s">
        <v>254</v>
      </c>
      <c r="C23" s="135" t="s">
        <v>91</v>
      </c>
      <c r="D23" s="218" t="s">
        <v>499</v>
      </c>
      <c r="E23" s="134"/>
      <c r="F23" s="134">
        <v>3</v>
      </c>
      <c r="G23" s="134">
        <f t="shared" si="2"/>
        <v>0</v>
      </c>
      <c r="H23" s="343"/>
    </row>
    <row r="24" spans="1:11" ht="30.75" customHeight="1">
      <c r="A24" s="339"/>
      <c r="B24" s="339"/>
      <c r="C24" s="135" t="s">
        <v>90</v>
      </c>
      <c r="D24" s="218" t="s">
        <v>412</v>
      </c>
      <c r="E24" s="134"/>
      <c r="F24" s="134">
        <v>3</v>
      </c>
      <c r="G24" s="134">
        <f t="shared" si="2"/>
        <v>0</v>
      </c>
      <c r="H24" s="343"/>
    </row>
    <row r="25" spans="1:11" ht="15.75">
      <c r="A25" s="134">
        <v>200</v>
      </c>
      <c r="B25" s="338" t="s">
        <v>255</v>
      </c>
      <c r="C25" s="135" t="s">
        <v>91</v>
      </c>
      <c r="D25" s="218" t="s">
        <v>240</v>
      </c>
      <c r="E25" s="134"/>
      <c r="F25" s="134">
        <v>3</v>
      </c>
      <c r="G25" s="134">
        <f t="shared" si="2"/>
        <v>0</v>
      </c>
      <c r="H25" s="343"/>
    </row>
    <row r="26" spans="1:11" ht="15.75">
      <c r="A26" s="134">
        <v>800</v>
      </c>
      <c r="B26" s="343"/>
      <c r="C26" s="135" t="s">
        <v>91</v>
      </c>
      <c r="D26" s="134" t="s">
        <v>411</v>
      </c>
      <c r="E26" s="134"/>
      <c r="F26" s="134">
        <v>3</v>
      </c>
      <c r="G26" s="134">
        <f t="shared" si="2"/>
        <v>0</v>
      </c>
      <c r="H26" s="343"/>
    </row>
    <row r="27" spans="1:11" ht="15.75">
      <c r="A27" s="134">
        <v>3050</v>
      </c>
      <c r="B27" s="339"/>
      <c r="C27" s="135" t="s">
        <v>91</v>
      </c>
      <c r="D27" s="134" t="s">
        <v>413</v>
      </c>
      <c r="E27" s="134"/>
      <c r="F27" s="134">
        <v>3</v>
      </c>
      <c r="G27" s="134">
        <f>E27*F27</f>
        <v>0</v>
      </c>
      <c r="H27" s="339"/>
    </row>
    <row r="28" spans="1:11" ht="30" customHeight="1">
      <c r="A28" s="335" t="s">
        <v>256</v>
      </c>
      <c r="B28" s="336"/>
      <c r="C28" s="336"/>
      <c r="D28" s="336"/>
      <c r="E28" s="336"/>
      <c r="F28" s="336"/>
      <c r="G28" s="336"/>
      <c r="H28" s="337"/>
    </row>
    <row r="29" spans="1:11" ht="17.25" customHeight="1">
      <c r="A29" s="338"/>
      <c r="B29" s="338" t="s">
        <v>257</v>
      </c>
      <c r="C29" s="355"/>
      <c r="D29" s="274" t="s">
        <v>418</v>
      </c>
      <c r="E29" s="134"/>
      <c r="F29" s="134">
        <v>3</v>
      </c>
      <c r="G29" s="134">
        <f t="shared" ref="G29:G36" si="3">E29*F29</f>
        <v>0</v>
      </c>
      <c r="H29" s="190" t="s">
        <v>60</v>
      </c>
      <c r="I29" s="173"/>
    </row>
    <row r="30" spans="1:11" ht="17.25" customHeight="1">
      <c r="A30" s="343"/>
      <c r="B30" s="343"/>
      <c r="C30" s="356"/>
      <c r="D30" s="274" t="s">
        <v>419</v>
      </c>
      <c r="E30" s="134"/>
      <c r="F30" s="134">
        <v>0</v>
      </c>
      <c r="G30" s="134">
        <f t="shared" si="3"/>
        <v>0</v>
      </c>
      <c r="H30" s="190" t="s">
        <v>60</v>
      </c>
      <c r="I30" s="173"/>
    </row>
    <row r="31" spans="1:11" ht="17.25" customHeight="1">
      <c r="A31" s="343"/>
      <c r="B31" s="343"/>
      <c r="C31" s="356"/>
      <c r="D31" s="274" t="s">
        <v>420</v>
      </c>
      <c r="E31" s="134"/>
      <c r="F31" s="134">
        <v>3</v>
      </c>
      <c r="G31" s="134">
        <f t="shared" si="3"/>
        <v>0</v>
      </c>
      <c r="H31" s="190" t="s">
        <v>60</v>
      </c>
      <c r="I31" s="175"/>
      <c r="J31" s="219"/>
      <c r="K31" s="220"/>
    </row>
    <row r="32" spans="1:11" ht="17.25" customHeight="1">
      <c r="A32" s="343"/>
      <c r="B32" s="343"/>
      <c r="C32" s="356"/>
      <c r="D32" s="274" t="s">
        <v>421</v>
      </c>
      <c r="E32" s="134"/>
      <c r="F32" s="134">
        <v>0</v>
      </c>
      <c r="G32" s="134">
        <f t="shared" si="3"/>
        <v>0</v>
      </c>
      <c r="H32" s="190" t="s">
        <v>60</v>
      </c>
      <c r="I32" s="173"/>
      <c r="J32" s="219"/>
      <c r="K32" s="219"/>
    </row>
    <row r="33" spans="1:11" ht="17.25" customHeight="1">
      <c r="A33" s="343"/>
      <c r="B33" s="343"/>
      <c r="C33" s="356"/>
      <c r="D33" s="274" t="s">
        <v>422</v>
      </c>
      <c r="E33" s="134"/>
      <c r="F33" s="134">
        <v>3</v>
      </c>
      <c r="G33" s="134">
        <f t="shared" si="3"/>
        <v>0</v>
      </c>
      <c r="H33" s="190" t="s">
        <v>408</v>
      </c>
      <c r="I33" s="173"/>
      <c r="J33" s="219"/>
      <c r="K33" s="219"/>
    </row>
    <row r="34" spans="1:11" ht="17.25" customHeight="1">
      <c r="A34" s="343"/>
      <c r="B34" s="343"/>
      <c r="C34" s="356"/>
      <c r="D34" s="274" t="s">
        <v>423</v>
      </c>
      <c r="E34" s="134"/>
      <c r="F34" s="134">
        <v>3</v>
      </c>
      <c r="G34" s="134">
        <f t="shared" si="3"/>
        <v>0</v>
      </c>
      <c r="H34" s="190" t="s">
        <v>408</v>
      </c>
      <c r="I34" s="173"/>
      <c r="J34" s="219"/>
      <c r="K34" s="219"/>
    </row>
    <row r="35" spans="1:11" ht="17.25" customHeight="1">
      <c r="A35" s="343"/>
      <c r="B35" s="343"/>
      <c r="C35" s="356"/>
      <c r="D35" s="274" t="s">
        <v>424</v>
      </c>
      <c r="E35" s="134"/>
      <c r="F35" s="134">
        <v>3</v>
      </c>
      <c r="G35" s="134">
        <f t="shared" si="3"/>
        <v>0</v>
      </c>
      <c r="H35" s="190" t="s">
        <v>408</v>
      </c>
      <c r="I35" s="173"/>
      <c r="J35" s="219"/>
      <c r="K35" s="219"/>
    </row>
    <row r="36" spans="1:11" ht="17.25" customHeight="1">
      <c r="A36" s="343"/>
      <c r="B36" s="343"/>
      <c r="C36" s="357"/>
      <c r="D36" s="274" t="s">
        <v>425</v>
      </c>
      <c r="E36" s="134"/>
      <c r="F36" s="134">
        <v>0</v>
      </c>
      <c r="G36" s="134">
        <f t="shared" si="3"/>
        <v>0</v>
      </c>
      <c r="H36" s="190" t="s">
        <v>408</v>
      </c>
      <c r="I36" s="173"/>
      <c r="J36" s="219"/>
      <c r="K36" s="219"/>
    </row>
    <row r="37" spans="1:11" ht="15.75">
      <c r="A37" s="335" t="s">
        <v>258</v>
      </c>
      <c r="B37" s="336"/>
      <c r="C37" s="336"/>
      <c r="D37" s="336"/>
      <c r="E37" s="336"/>
      <c r="F37" s="336"/>
      <c r="G37" s="336"/>
      <c r="H37" s="337"/>
      <c r="J37" s="219"/>
      <c r="K37" s="219"/>
    </row>
    <row r="38" spans="1:11" ht="63">
      <c r="A38" s="218" t="s">
        <v>514</v>
      </c>
      <c r="B38" s="218" t="s">
        <v>259</v>
      </c>
      <c r="C38" s="273" t="s">
        <v>91</v>
      </c>
      <c r="D38" s="218" t="s">
        <v>513</v>
      </c>
      <c r="E38" s="218"/>
      <c r="F38" s="218">
        <v>3</v>
      </c>
      <c r="G38" s="218">
        <f t="shared" ref="G38:G41" si="4">E38*F38</f>
        <v>0</v>
      </c>
      <c r="H38" s="218" t="s">
        <v>453</v>
      </c>
      <c r="I38" s="162"/>
      <c r="J38" s="219"/>
      <c r="K38" s="220"/>
    </row>
    <row r="39" spans="1:11" ht="31.5">
      <c r="A39" s="218">
        <v>2500</v>
      </c>
      <c r="B39" s="218" t="s">
        <v>239</v>
      </c>
      <c r="C39" s="273" t="s">
        <v>91</v>
      </c>
      <c r="D39" s="218" t="s">
        <v>500</v>
      </c>
      <c r="E39" s="218"/>
      <c r="F39" s="218">
        <v>3</v>
      </c>
      <c r="G39" s="218">
        <f t="shared" si="4"/>
        <v>0</v>
      </c>
      <c r="H39" s="218" t="s">
        <v>260</v>
      </c>
      <c r="J39" s="221"/>
      <c r="K39" s="220"/>
    </row>
    <row r="40" spans="1:11" ht="47.25">
      <c r="A40" s="218" t="s">
        <v>439</v>
      </c>
      <c r="B40" s="218" t="s">
        <v>261</v>
      </c>
      <c r="C40" s="273" t="s">
        <v>91</v>
      </c>
      <c r="D40" s="218" t="s">
        <v>501</v>
      </c>
      <c r="E40" s="218"/>
      <c r="F40" s="218">
        <v>6</v>
      </c>
      <c r="G40" s="218">
        <f t="shared" si="4"/>
        <v>0</v>
      </c>
      <c r="H40" s="218" t="s">
        <v>502</v>
      </c>
      <c r="J40" s="219"/>
      <c r="K40" s="220"/>
    </row>
    <row r="41" spans="1:11" ht="47.25">
      <c r="A41" s="218" t="s">
        <v>439</v>
      </c>
      <c r="B41" s="218" t="s">
        <v>504</v>
      </c>
      <c r="C41" s="273"/>
      <c r="D41" s="218" t="s">
        <v>505</v>
      </c>
      <c r="E41" s="218"/>
      <c r="F41" s="218">
        <v>3</v>
      </c>
      <c r="G41" s="218">
        <f t="shared" si="4"/>
        <v>0</v>
      </c>
      <c r="H41" s="218" t="s">
        <v>506</v>
      </c>
      <c r="J41" s="219"/>
      <c r="K41" s="220"/>
    </row>
    <row r="42" spans="1:11" s="173" customFormat="1" ht="15.75">
      <c r="A42" s="176"/>
      <c r="B42" s="176" t="s">
        <v>262</v>
      </c>
      <c r="C42" s="176"/>
      <c r="D42" s="176"/>
      <c r="E42" s="176"/>
      <c r="F42" s="176">
        <f>SUM(F9,F11:F14,F16:F19,F21:F27,F29:F36,F38:F41)</f>
        <v>78</v>
      </c>
      <c r="G42" s="176">
        <f>SUM(G9,G11:G14,G16:G19,G21:G27,G29:G36,G38:G41)</f>
        <v>0</v>
      </c>
      <c r="H42" s="176"/>
    </row>
    <row r="44" spans="1:11" ht="15.75" customHeight="1">
      <c r="A44" s="330" t="s">
        <v>528</v>
      </c>
      <c r="B44" s="330"/>
      <c r="C44" s="330"/>
      <c r="D44" s="330"/>
      <c r="E44" s="330"/>
      <c r="F44" s="330"/>
      <c r="G44" s="330"/>
      <c r="H44" s="330"/>
    </row>
    <row r="45" spans="1:11" ht="63">
      <c r="A45" s="133" t="s">
        <v>242</v>
      </c>
      <c r="B45" s="133" t="s">
        <v>181</v>
      </c>
      <c r="C45" s="133" t="s">
        <v>182</v>
      </c>
      <c r="D45" s="133" t="s">
        <v>243</v>
      </c>
      <c r="E45" s="133" t="s">
        <v>244</v>
      </c>
      <c r="F45" s="133" t="s">
        <v>185</v>
      </c>
      <c r="G45" s="133" t="s">
        <v>183</v>
      </c>
      <c r="H45" s="133" t="s">
        <v>18</v>
      </c>
    </row>
    <row r="46" spans="1:11" ht="15" customHeight="1">
      <c r="A46" s="134">
        <v>1</v>
      </c>
      <c r="B46" s="134">
        <v>2</v>
      </c>
      <c r="C46" s="134">
        <v>3</v>
      </c>
      <c r="D46" s="134">
        <v>4</v>
      </c>
      <c r="E46" s="134">
        <v>5</v>
      </c>
      <c r="F46" s="134">
        <v>6</v>
      </c>
      <c r="G46" s="134">
        <v>7</v>
      </c>
      <c r="H46" s="134">
        <v>8</v>
      </c>
    </row>
    <row r="47" spans="1:11" ht="15.75" customHeight="1">
      <c r="A47" s="335" t="s">
        <v>537</v>
      </c>
      <c r="B47" s="336"/>
      <c r="C47" s="336"/>
      <c r="D47" s="336"/>
      <c r="E47" s="336"/>
      <c r="F47" s="336"/>
      <c r="G47" s="336"/>
      <c r="H47" s="337"/>
    </row>
    <row r="48" spans="1:11" ht="15.75" customHeight="1">
      <c r="A48" s="335" t="s">
        <v>237</v>
      </c>
      <c r="B48" s="336"/>
      <c r="C48" s="336"/>
      <c r="D48" s="336"/>
      <c r="E48" s="336"/>
      <c r="F48" s="336"/>
      <c r="G48" s="336"/>
      <c r="H48" s="337"/>
    </row>
    <row r="49" spans="1:11" ht="47.25">
      <c r="A49" s="134">
        <v>800</v>
      </c>
      <c r="B49" s="134" t="s">
        <v>263</v>
      </c>
      <c r="C49" s="134" t="s">
        <v>91</v>
      </c>
      <c r="D49" s="134" t="s">
        <v>411</v>
      </c>
      <c r="E49" s="134"/>
      <c r="F49" s="134">
        <v>5</v>
      </c>
      <c r="G49" s="134">
        <f t="shared" ref="G49:G50" si="5">E49*F49</f>
        <v>0</v>
      </c>
      <c r="H49" s="134" t="s">
        <v>250</v>
      </c>
    </row>
    <row r="50" spans="1:11" ht="47.25">
      <c r="A50" s="164">
        <v>2300</v>
      </c>
      <c r="B50" s="164" t="s">
        <v>264</v>
      </c>
      <c r="C50" s="164" t="s">
        <v>91</v>
      </c>
      <c r="D50" s="271" t="s">
        <v>515</v>
      </c>
      <c r="E50" s="338"/>
      <c r="F50" s="338">
        <v>5</v>
      </c>
      <c r="G50" s="338">
        <f t="shared" si="5"/>
        <v>0</v>
      </c>
      <c r="H50" s="338" t="s">
        <v>516</v>
      </c>
    </row>
    <row r="51" spans="1:11" ht="15.75" customHeight="1">
      <c r="A51" s="335" t="s">
        <v>238</v>
      </c>
      <c r="B51" s="336"/>
      <c r="C51" s="336"/>
      <c r="D51" s="336"/>
      <c r="E51" s="343"/>
      <c r="F51" s="343"/>
      <c r="G51" s="343"/>
      <c r="H51" s="343"/>
    </row>
    <row r="52" spans="1:11" ht="69" customHeight="1">
      <c r="A52" s="164">
        <v>2300</v>
      </c>
      <c r="B52" s="177" t="s">
        <v>415</v>
      </c>
      <c r="C52" s="178" t="s">
        <v>90</v>
      </c>
      <c r="D52" s="272" t="s">
        <v>266</v>
      </c>
      <c r="E52" s="339"/>
      <c r="F52" s="339"/>
      <c r="G52" s="339"/>
      <c r="H52" s="339"/>
    </row>
    <row r="53" spans="1:11" ht="73.150000000000006" customHeight="1">
      <c r="A53" s="338">
        <v>2450</v>
      </c>
      <c r="B53" s="177" t="s">
        <v>517</v>
      </c>
      <c r="C53" s="218" t="s">
        <v>91</v>
      </c>
      <c r="D53" s="270" t="s">
        <v>518</v>
      </c>
      <c r="E53" s="338"/>
      <c r="F53" s="338">
        <v>5</v>
      </c>
      <c r="G53" s="338">
        <f>E53*F53</f>
        <v>0</v>
      </c>
      <c r="H53" s="344" t="s">
        <v>520</v>
      </c>
    </row>
    <row r="54" spans="1:11" ht="48" customHeight="1">
      <c r="A54" s="343"/>
      <c r="B54" s="347" t="s">
        <v>265</v>
      </c>
      <c r="C54" s="348" t="s">
        <v>90</v>
      </c>
      <c r="D54" s="344" t="s">
        <v>519</v>
      </c>
      <c r="E54" s="343"/>
      <c r="F54" s="343"/>
      <c r="G54" s="343">
        <f t="shared" ref="G54:G55" si="6">E54*F54</f>
        <v>0</v>
      </c>
      <c r="H54" s="345"/>
      <c r="I54" s="165"/>
      <c r="K54" s="220"/>
    </row>
    <row r="55" spans="1:11" ht="57.6" customHeight="1">
      <c r="A55" s="339"/>
      <c r="B55" s="341"/>
      <c r="C55" s="349"/>
      <c r="D55" s="346"/>
      <c r="E55" s="339"/>
      <c r="F55" s="339"/>
      <c r="G55" s="339">
        <f t="shared" si="6"/>
        <v>0</v>
      </c>
      <c r="H55" s="346"/>
    </row>
    <row r="56" spans="1:11" ht="15.75" customHeight="1">
      <c r="A56" s="335" t="s">
        <v>267</v>
      </c>
      <c r="B56" s="336"/>
      <c r="C56" s="336"/>
      <c r="D56" s="336"/>
      <c r="E56" s="336"/>
      <c r="F56" s="336"/>
      <c r="G56" s="336"/>
      <c r="H56" s="337"/>
    </row>
    <row r="57" spans="1:11" ht="39.75" customHeight="1">
      <c r="A57" s="134">
        <v>800</v>
      </c>
      <c r="B57" s="134" t="s">
        <v>268</v>
      </c>
      <c r="C57" s="134" t="s">
        <v>91</v>
      </c>
      <c r="D57" s="134" t="s">
        <v>240</v>
      </c>
      <c r="E57" s="134"/>
      <c r="F57" s="134">
        <v>5</v>
      </c>
      <c r="G57" s="134">
        <f t="shared" ref="G57:G58" si="7">E57*F57</f>
        <v>0</v>
      </c>
      <c r="H57" s="218" t="s">
        <v>250</v>
      </c>
    </row>
    <row r="58" spans="1:11" ht="30.75" customHeight="1">
      <c r="A58" s="134">
        <v>2300</v>
      </c>
      <c r="B58" s="134" t="s">
        <v>269</v>
      </c>
      <c r="C58" s="134" t="s">
        <v>91</v>
      </c>
      <c r="D58" s="134" t="s">
        <v>411</v>
      </c>
      <c r="E58" s="134"/>
      <c r="F58" s="134">
        <v>5</v>
      </c>
      <c r="G58" s="134">
        <f t="shared" si="7"/>
        <v>0</v>
      </c>
      <c r="H58" s="218" t="s">
        <v>250</v>
      </c>
    </row>
    <row r="59" spans="1:11" ht="15.75" customHeight="1">
      <c r="A59" s="335" t="s">
        <v>273</v>
      </c>
      <c r="B59" s="336"/>
      <c r="C59" s="336"/>
      <c r="D59" s="336"/>
      <c r="E59" s="336"/>
      <c r="F59" s="336"/>
      <c r="G59" s="336"/>
      <c r="H59" s="337"/>
    </row>
    <row r="60" spans="1:11" ht="63">
      <c r="A60" s="218" t="s">
        <v>440</v>
      </c>
      <c r="B60" s="134" t="s">
        <v>259</v>
      </c>
      <c r="C60" s="134" t="s">
        <v>91</v>
      </c>
      <c r="D60" s="218" t="s">
        <v>507</v>
      </c>
      <c r="E60" s="218"/>
      <c r="F60" s="218">
        <v>5</v>
      </c>
      <c r="G60" s="218">
        <f t="shared" ref="G60:G61" si="8">E60*F60</f>
        <v>0</v>
      </c>
      <c r="H60" s="218" t="s">
        <v>453</v>
      </c>
      <c r="I60" s="162"/>
    </row>
    <row r="61" spans="1:11" ht="47.25">
      <c r="A61" s="218" t="s">
        <v>440</v>
      </c>
      <c r="B61" s="134" t="s">
        <v>239</v>
      </c>
      <c r="C61" s="134" t="s">
        <v>91</v>
      </c>
      <c r="D61" s="218" t="s">
        <v>507</v>
      </c>
      <c r="E61" s="218"/>
      <c r="F61" s="218">
        <v>5</v>
      </c>
      <c r="G61" s="218">
        <f t="shared" si="8"/>
        <v>0</v>
      </c>
      <c r="H61" s="218" t="s">
        <v>455</v>
      </c>
      <c r="J61" s="175"/>
    </row>
    <row r="62" spans="1:11" s="173" customFormat="1" ht="15.75">
      <c r="A62" s="176"/>
      <c r="B62" s="176" t="s">
        <v>262</v>
      </c>
      <c r="C62" s="176"/>
      <c r="D62" s="176"/>
      <c r="E62" s="176"/>
      <c r="F62" s="176">
        <f>SUM(F49,F53,F57:F58,F60:F61,F50)</f>
        <v>35</v>
      </c>
      <c r="G62" s="176">
        <f>SUM(G49:G50,G52:G55,G57:G58,G60:G61)</f>
        <v>0</v>
      </c>
      <c r="H62" s="176"/>
      <c r="K62" s="131"/>
    </row>
    <row r="63" spans="1:11" s="173" customFormat="1" ht="15.75">
      <c r="A63" s="276"/>
      <c r="B63" s="276"/>
      <c r="C63" s="276"/>
      <c r="D63" s="276"/>
      <c r="E63" s="276"/>
      <c r="F63" s="276"/>
      <c r="G63" s="276"/>
      <c r="H63" s="276"/>
      <c r="K63" s="131"/>
    </row>
    <row r="64" spans="1:11" s="173" customFormat="1" ht="15.75">
      <c r="A64" s="319" t="s">
        <v>529</v>
      </c>
      <c r="B64" s="319"/>
      <c r="C64" s="319"/>
      <c r="D64" s="319"/>
      <c r="E64" s="319"/>
      <c r="F64" s="319"/>
      <c r="G64" s="319"/>
      <c r="H64" s="319"/>
      <c r="K64" s="131"/>
    </row>
    <row r="65" spans="1:11" s="173" customFormat="1" ht="63">
      <c r="A65" s="133" t="s">
        <v>242</v>
      </c>
      <c r="B65" s="133" t="s">
        <v>181</v>
      </c>
      <c r="C65" s="133" t="s">
        <v>182</v>
      </c>
      <c r="D65" s="133" t="s">
        <v>243</v>
      </c>
      <c r="E65" s="133" t="s">
        <v>244</v>
      </c>
      <c r="F65" s="133" t="s">
        <v>185</v>
      </c>
      <c r="G65" s="133" t="s">
        <v>183</v>
      </c>
      <c r="H65" s="133" t="s">
        <v>18</v>
      </c>
      <c r="K65" s="131"/>
    </row>
    <row r="66" spans="1:11" s="173" customFormat="1" ht="15.75">
      <c r="A66" s="134">
        <v>1</v>
      </c>
      <c r="B66" s="134">
        <v>2</v>
      </c>
      <c r="C66" s="134">
        <v>3</v>
      </c>
      <c r="D66" s="134">
        <v>4</v>
      </c>
      <c r="E66" s="134"/>
      <c r="F66" s="134"/>
      <c r="G66" s="134"/>
      <c r="H66" s="134">
        <v>5</v>
      </c>
      <c r="K66" s="131"/>
    </row>
    <row r="67" spans="1:11" s="173" customFormat="1" ht="15.75">
      <c r="A67" s="329" t="s">
        <v>550</v>
      </c>
      <c r="B67" s="329"/>
      <c r="C67" s="329"/>
      <c r="D67" s="329"/>
      <c r="E67" s="329"/>
      <c r="F67" s="329"/>
      <c r="G67" s="329"/>
      <c r="H67" s="329"/>
      <c r="K67" s="131"/>
    </row>
    <row r="68" spans="1:11" s="173" customFormat="1" ht="15.75">
      <c r="A68" s="329" t="s">
        <v>237</v>
      </c>
      <c r="B68" s="329"/>
      <c r="C68" s="329"/>
      <c r="D68" s="329"/>
      <c r="E68" s="329"/>
      <c r="F68" s="329"/>
      <c r="G68" s="329"/>
      <c r="H68" s="329"/>
      <c r="K68" s="131"/>
    </row>
    <row r="69" spans="1:11" s="173" customFormat="1" ht="47.25">
      <c r="A69" s="134">
        <v>800</v>
      </c>
      <c r="B69" s="134" t="s">
        <v>263</v>
      </c>
      <c r="C69" s="134" t="s">
        <v>91</v>
      </c>
      <c r="D69" s="134" t="s">
        <v>411</v>
      </c>
      <c r="E69" s="134"/>
      <c r="F69" s="134">
        <v>5</v>
      </c>
      <c r="G69" s="134">
        <f t="shared" ref="G69:G70" si="9">E69*F69</f>
        <v>0</v>
      </c>
      <c r="H69" s="134" t="s">
        <v>250</v>
      </c>
      <c r="K69" s="131"/>
    </row>
    <row r="70" spans="1:11" s="173" customFormat="1" ht="47.25">
      <c r="A70" s="164">
        <v>2400</v>
      </c>
      <c r="B70" s="164" t="s">
        <v>264</v>
      </c>
      <c r="C70" s="164" t="s">
        <v>91</v>
      </c>
      <c r="D70" s="275" t="s">
        <v>521</v>
      </c>
      <c r="E70" s="164"/>
      <c r="F70" s="164">
        <v>5</v>
      </c>
      <c r="G70" s="164">
        <f t="shared" si="9"/>
        <v>0</v>
      </c>
      <c r="H70" s="338" t="s">
        <v>250</v>
      </c>
      <c r="K70" s="131"/>
    </row>
    <row r="71" spans="1:11" s="173" customFormat="1" ht="15.6" customHeight="1">
      <c r="A71" s="335" t="s">
        <v>238</v>
      </c>
      <c r="B71" s="336"/>
      <c r="C71" s="336"/>
      <c r="D71" s="336"/>
      <c r="E71" s="336"/>
      <c r="F71" s="336"/>
      <c r="G71" s="337"/>
      <c r="H71" s="343"/>
      <c r="K71" s="131"/>
    </row>
    <row r="72" spans="1:11" s="173" customFormat="1" ht="14.45" customHeight="1">
      <c r="A72" s="339">
        <v>2400</v>
      </c>
      <c r="B72" s="341" t="s">
        <v>265</v>
      </c>
      <c r="C72" s="343" t="s">
        <v>90</v>
      </c>
      <c r="D72" s="343" t="s">
        <v>530</v>
      </c>
      <c r="E72" s="343"/>
      <c r="F72" s="338">
        <v>5</v>
      </c>
      <c r="G72" s="343">
        <f t="shared" ref="G72:G74" si="10">E72*F72</f>
        <v>0</v>
      </c>
      <c r="H72" s="343"/>
      <c r="K72" s="131"/>
    </row>
    <row r="73" spans="1:11" s="173" customFormat="1" ht="14.45" customHeight="1">
      <c r="A73" s="340"/>
      <c r="B73" s="342"/>
      <c r="C73" s="343"/>
      <c r="D73" s="343"/>
      <c r="E73" s="343"/>
      <c r="F73" s="343"/>
      <c r="G73" s="343">
        <f t="shared" si="10"/>
        <v>0</v>
      </c>
      <c r="H73" s="343"/>
      <c r="K73" s="131"/>
    </row>
    <row r="74" spans="1:11" s="173" customFormat="1" ht="90.6" customHeight="1">
      <c r="A74" s="340"/>
      <c r="B74" s="342"/>
      <c r="C74" s="339"/>
      <c r="D74" s="339"/>
      <c r="E74" s="339"/>
      <c r="F74" s="339"/>
      <c r="G74" s="339">
        <f t="shared" si="10"/>
        <v>0</v>
      </c>
      <c r="H74" s="339"/>
      <c r="K74" s="131"/>
    </row>
    <row r="75" spans="1:11" s="173" customFormat="1" ht="15.75">
      <c r="A75" s="329" t="s">
        <v>267</v>
      </c>
      <c r="B75" s="329"/>
      <c r="C75" s="329"/>
      <c r="D75" s="329"/>
      <c r="E75" s="329"/>
      <c r="F75" s="329"/>
      <c r="G75" s="329"/>
      <c r="H75" s="329"/>
      <c r="K75" s="131"/>
    </row>
    <row r="76" spans="1:11" s="173" customFormat="1" ht="31.5">
      <c r="A76" s="134">
        <v>200</v>
      </c>
      <c r="B76" s="134" t="s">
        <v>268</v>
      </c>
      <c r="C76" s="134" t="s">
        <v>91</v>
      </c>
      <c r="D76" s="134" t="s">
        <v>240</v>
      </c>
      <c r="E76" s="134"/>
      <c r="F76" s="134">
        <v>5</v>
      </c>
      <c r="G76" s="134">
        <f t="shared" ref="G76:G78" si="11">E76*F76</f>
        <v>0</v>
      </c>
      <c r="H76" s="338" t="s">
        <v>250</v>
      </c>
      <c r="K76" s="131"/>
    </row>
    <row r="77" spans="1:11" s="173" customFormat="1" ht="31.5">
      <c r="A77" s="134">
        <v>850</v>
      </c>
      <c r="B77" s="134" t="s">
        <v>269</v>
      </c>
      <c r="C77" s="134" t="s">
        <v>91</v>
      </c>
      <c r="D77" s="134" t="s">
        <v>411</v>
      </c>
      <c r="E77" s="134"/>
      <c r="F77" s="134">
        <v>5</v>
      </c>
      <c r="G77" s="134">
        <f t="shared" si="11"/>
        <v>0</v>
      </c>
      <c r="H77" s="339"/>
      <c r="K77" s="131"/>
    </row>
    <row r="78" spans="1:11" s="173" customFormat="1" ht="47.25">
      <c r="A78" s="134">
        <v>2500</v>
      </c>
      <c r="B78" s="134" t="s">
        <v>270</v>
      </c>
      <c r="C78" s="134" t="s">
        <v>91</v>
      </c>
      <c r="D78" s="134" t="s">
        <v>531</v>
      </c>
      <c r="E78" s="134"/>
      <c r="F78" s="134">
        <v>5</v>
      </c>
      <c r="G78" s="134">
        <f t="shared" si="11"/>
        <v>0</v>
      </c>
      <c r="H78" s="218" t="s">
        <v>60</v>
      </c>
      <c r="K78" s="131"/>
    </row>
    <row r="79" spans="1:11" s="173" customFormat="1" ht="15.75">
      <c r="A79" s="329" t="s">
        <v>271</v>
      </c>
      <c r="B79" s="329"/>
      <c r="C79" s="329"/>
      <c r="D79" s="329"/>
      <c r="E79" s="329"/>
      <c r="F79" s="329"/>
      <c r="G79" s="329"/>
      <c r="H79" s="329"/>
      <c r="K79" s="131"/>
    </row>
    <row r="80" spans="1:11" s="173" customFormat="1" ht="31.5">
      <c r="A80" s="134"/>
      <c r="B80" s="134" t="s">
        <v>272</v>
      </c>
      <c r="C80" s="134"/>
      <c r="D80" s="164" t="s">
        <v>426</v>
      </c>
      <c r="E80" s="164"/>
      <c r="F80" s="164">
        <v>5</v>
      </c>
      <c r="G80" s="164">
        <f>E80*F80</f>
        <v>0</v>
      </c>
      <c r="H80" s="134" t="s">
        <v>414</v>
      </c>
      <c r="K80" s="131"/>
    </row>
    <row r="81" spans="1:11" s="173" customFormat="1" ht="15.75">
      <c r="A81" s="329" t="s">
        <v>273</v>
      </c>
      <c r="B81" s="329"/>
      <c r="C81" s="329"/>
      <c r="D81" s="329"/>
      <c r="E81" s="329"/>
      <c r="F81" s="329"/>
      <c r="G81" s="329"/>
      <c r="H81" s="329"/>
      <c r="K81" s="131"/>
    </row>
    <row r="82" spans="1:11" s="173" customFormat="1" ht="63">
      <c r="A82" s="218">
        <v>1700</v>
      </c>
      <c r="B82" s="218" t="s">
        <v>259</v>
      </c>
      <c r="C82" s="218" t="s">
        <v>91</v>
      </c>
      <c r="D82" s="218" t="s">
        <v>507</v>
      </c>
      <c r="E82" s="134"/>
      <c r="F82" s="134">
        <v>1</v>
      </c>
      <c r="G82" s="134">
        <f t="shared" ref="G82:G83" si="12">E82*F82</f>
        <v>0</v>
      </c>
      <c r="H82" s="134"/>
      <c r="K82" s="131"/>
    </row>
    <row r="83" spans="1:11" s="173" customFormat="1" ht="31.5">
      <c r="A83" s="218">
        <v>1700</v>
      </c>
      <c r="B83" s="218" t="s">
        <v>239</v>
      </c>
      <c r="C83" s="218" t="s">
        <v>91</v>
      </c>
      <c r="D83" s="218" t="s">
        <v>507</v>
      </c>
      <c r="E83" s="134"/>
      <c r="F83" s="134">
        <v>1</v>
      </c>
      <c r="G83" s="134">
        <f t="shared" si="12"/>
        <v>0</v>
      </c>
      <c r="H83" s="134"/>
      <c r="K83" s="131"/>
    </row>
    <row r="84" spans="1:11" s="173" customFormat="1" ht="15.75">
      <c r="A84" s="176"/>
      <c r="B84" s="176" t="s">
        <v>262</v>
      </c>
      <c r="C84" s="176"/>
      <c r="D84" s="176"/>
      <c r="E84" s="176"/>
      <c r="F84" s="176">
        <f>SUM(F69:F70,F72:F74,F76:F78,F80,F82:F83)</f>
        <v>37</v>
      </c>
      <c r="G84" s="176">
        <f>SUM(G69:G70,G72:G74,G76:G78,G80,G82:G83)</f>
        <v>0</v>
      </c>
      <c r="H84" s="176"/>
      <c r="K84" s="131"/>
    </row>
    <row r="85" spans="1:11" s="173" customFormat="1" ht="16.5" thickBot="1">
      <c r="A85" s="276"/>
      <c r="B85" s="276"/>
      <c r="C85" s="276"/>
      <c r="D85" s="276"/>
      <c r="E85" s="276"/>
      <c r="F85" s="276"/>
      <c r="G85" s="276"/>
      <c r="H85" s="276"/>
      <c r="I85" s="131"/>
      <c r="J85" s="131"/>
      <c r="K85" s="131"/>
    </row>
    <row r="86" spans="1:11" s="173" customFormat="1" ht="63">
      <c r="A86" s="279" t="s">
        <v>242</v>
      </c>
      <c r="B86" s="280" t="s">
        <v>181</v>
      </c>
      <c r="C86" s="280" t="s">
        <v>182</v>
      </c>
      <c r="D86" s="297" t="s">
        <v>243</v>
      </c>
      <c r="E86" s="298"/>
      <c r="F86" s="299"/>
      <c r="G86" s="280" t="s">
        <v>538</v>
      </c>
      <c r="H86" s="281" t="s">
        <v>185</v>
      </c>
      <c r="I86" s="131"/>
      <c r="J86" s="131"/>
      <c r="K86" s="131"/>
    </row>
    <row r="87" spans="1:11" s="173" customFormat="1" ht="15.75">
      <c r="A87" s="282">
        <v>1</v>
      </c>
      <c r="B87" s="134">
        <v>2</v>
      </c>
      <c r="C87" s="134">
        <v>3</v>
      </c>
      <c r="D87" s="350">
        <v>4</v>
      </c>
      <c r="E87" s="351"/>
      <c r="F87" s="352"/>
      <c r="G87" s="134">
        <v>5</v>
      </c>
      <c r="H87" s="283">
        <v>6</v>
      </c>
      <c r="I87" s="131"/>
      <c r="J87" s="131"/>
      <c r="K87" s="131"/>
    </row>
    <row r="88" spans="1:11" s="173" customFormat="1" ht="19.5" customHeight="1" thickBot="1">
      <c r="A88" s="374" t="s">
        <v>551</v>
      </c>
      <c r="B88" s="375"/>
      <c r="C88" s="375"/>
      <c r="D88" s="375"/>
      <c r="E88" s="375"/>
      <c r="F88" s="375"/>
      <c r="G88" s="375"/>
      <c r="H88" s="376"/>
      <c r="I88" s="131"/>
      <c r="J88" s="131"/>
      <c r="K88" s="131"/>
    </row>
    <row r="89" spans="1:11" s="173" customFormat="1" ht="63">
      <c r="A89" s="279" t="s">
        <v>242</v>
      </c>
      <c r="B89" s="280" t="s">
        <v>181</v>
      </c>
      <c r="C89" s="280" t="s">
        <v>182</v>
      </c>
      <c r="D89" s="297" t="s">
        <v>243</v>
      </c>
      <c r="E89" s="280" t="s">
        <v>538</v>
      </c>
      <c r="F89" s="280" t="s">
        <v>185</v>
      </c>
      <c r="G89" s="280" t="s">
        <v>183</v>
      </c>
      <c r="H89" s="281" t="s">
        <v>18</v>
      </c>
      <c r="I89" s="131"/>
      <c r="J89" s="131"/>
      <c r="K89" s="131"/>
    </row>
    <row r="90" spans="1:11" s="173" customFormat="1" ht="15.75">
      <c r="A90" s="282">
        <v>1</v>
      </c>
      <c r="B90" s="134">
        <v>2</v>
      </c>
      <c r="C90" s="134">
        <v>3</v>
      </c>
      <c r="D90" s="300">
        <v>4</v>
      </c>
      <c r="E90" s="284"/>
      <c r="F90" s="301"/>
      <c r="G90" s="134">
        <v>5</v>
      </c>
      <c r="H90" s="283">
        <v>6</v>
      </c>
      <c r="I90" s="131"/>
      <c r="J90" s="131"/>
      <c r="K90" s="131"/>
    </row>
    <row r="91" spans="1:11" s="173" customFormat="1" ht="18.75" customHeight="1">
      <c r="A91" s="377" t="s">
        <v>541</v>
      </c>
      <c r="B91" s="378"/>
      <c r="C91" s="378"/>
      <c r="D91" s="378"/>
      <c r="E91" s="378"/>
      <c r="F91" s="378"/>
      <c r="G91" s="378"/>
      <c r="H91" s="379"/>
      <c r="I91" s="131"/>
      <c r="J91" s="131"/>
      <c r="K91" s="131"/>
    </row>
    <row r="92" spans="1:11" s="173" customFormat="1" ht="15.75" customHeight="1">
      <c r="A92" s="372" t="s">
        <v>237</v>
      </c>
      <c r="B92" s="336"/>
      <c r="C92" s="336"/>
      <c r="D92" s="336"/>
      <c r="E92" s="336"/>
      <c r="F92" s="336"/>
      <c r="G92" s="336"/>
      <c r="H92" s="373"/>
      <c r="I92" s="131"/>
      <c r="J92" s="131"/>
      <c r="K92" s="131"/>
    </row>
    <row r="93" spans="1:11" s="173" customFormat="1" ht="15.75">
      <c r="A93" s="282">
        <v>1150</v>
      </c>
      <c r="B93" s="383" t="s">
        <v>263</v>
      </c>
      <c r="C93" s="134" t="s">
        <v>91</v>
      </c>
      <c r="D93" s="134" t="s">
        <v>540</v>
      </c>
      <c r="E93" s="285">
        <v>0</v>
      </c>
      <c r="F93" s="134">
        <v>1</v>
      </c>
      <c r="G93" s="286">
        <v>0</v>
      </c>
      <c r="H93" s="283" t="s">
        <v>60</v>
      </c>
      <c r="I93" s="131"/>
      <c r="J93" s="131"/>
      <c r="K93" s="131"/>
    </row>
    <row r="94" spans="1:11" s="173" customFormat="1" ht="18.75" customHeight="1">
      <c r="A94" s="282">
        <v>2300</v>
      </c>
      <c r="B94" s="384"/>
      <c r="C94" s="340" t="s">
        <v>91</v>
      </c>
      <c r="D94" s="134" t="s">
        <v>542</v>
      </c>
      <c r="E94" s="285">
        <v>0</v>
      </c>
      <c r="F94" s="134">
        <v>1</v>
      </c>
      <c r="G94" s="286">
        <v>0</v>
      </c>
      <c r="H94" s="370" t="s">
        <v>539</v>
      </c>
      <c r="I94" s="131"/>
      <c r="J94" s="131"/>
      <c r="K94" s="131"/>
    </row>
    <row r="95" spans="1:11" s="173" customFormat="1" ht="15.75" customHeight="1">
      <c r="A95" s="282">
        <v>3100</v>
      </c>
      <c r="B95" s="385"/>
      <c r="C95" s="340"/>
      <c r="D95" s="134" t="s">
        <v>543</v>
      </c>
      <c r="E95" s="285">
        <v>0</v>
      </c>
      <c r="F95" s="134">
        <v>1</v>
      </c>
      <c r="G95" s="286">
        <f t="shared" ref="G95" si="13">E95*F95</f>
        <v>0</v>
      </c>
      <c r="H95" s="370"/>
      <c r="I95" s="131"/>
      <c r="J95" s="131"/>
      <c r="K95" s="131"/>
    </row>
    <row r="96" spans="1:11" s="173" customFormat="1" ht="15.75" customHeight="1">
      <c r="A96" s="372" t="s">
        <v>238</v>
      </c>
      <c r="B96" s="336"/>
      <c r="C96" s="336"/>
      <c r="D96" s="336"/>
      <c r="E96" s="336"/>
      <c r="F96" s="336"/>
      <c r="G96" s="336"/>
      <c r="H96" s="373"/>
      <c r="I96" s="131"/>
      <c r="J96" s="131"/>
      <c r="K96" s="131"/>
    </row>
    <row r="97" spans="1:11" s="173" customFormat="1" ht="18.75" customHeight="1">
      <c r="A97" s="287">
        <v>2300</v>
      </c>
      <c r="B97" s="386" t="s">
        <v>246</v>
      </c>
      <c r="C97" s="288" t="s">
        <v>90</v>
      </c>
      <c r="D97" s="289" t="s">
        <v>266</v>
      </c>
      <c r="E97" s="290">
        <v>0</v>
      </c>
      <c r="F97" s="291">
        <v>1</v>
      </c>
      <c r="G97" s="290">
        <f>E97*F97</f>
        <v>0</v>
      </c>
      <c r="H97" s="292" t="s">
        <v>539</v>
      </c>
      <c r="I97" s="131"/>
      <c r="J97" s="131"/>
      <c r="K97" s="131"/>
    </row>
    <row r="98" spans="1:11" s="173" customFormat="1" ht="15.75" customHeight="1">
      <c r="A98" s="389">
        <v>3300</v>
      </c>
      <c r="B98" s="387"/>
      <c r="C98" s="390" t="s">
        <v>90</v>
      </c>
      <c r="D98" s="390" t="s">
        <v>544</v>
      </c>
      <c r="E98" s="358">
        <v>0</v>
      </c>
      <c r="F98" s="383">
        <v>1</v>
      </c>
      <c r="G98" s="358">
        <f>E98*F98</f>
        <v>0</v>
      </c>
      <c r="H98" s="371" t="s">
        <v>539</v>
      </c>
      <c r="I98" s="131"/>
      <c r="J98" s="131"/>
      <c r="K98" s="131"/>
    </row>
    <row r="99" spans="1:11" s="173" customFormat="1" ht="15.75" customHeight="1">
      <c r="A99" s="389"/>
      <c r="B99" s="387"/>
      <c r="C99" s="391"/>
      <c r="D99" s="391"/>
      <c r="E99" s="359"/>
      <c r="F99" s="384"/>
      <c r="G99" s="359">
        <f t="shared" ref="G99:G100" si="14">E99*F99</f>
        <v>0</v>
      </c>
      <c r="H99" s="371"/>
      <c r="I99" s="131"/>
      <c r="J99" s="131"/>
      <c r="K99" s="131"/>
    </row>
    <row r="100" spans="1:11" s="173" customFormat="1" ht="31.5" customHeight="1">
      <c r="A100" s="389"/>
      <c r="B100" s="388"/>
      <c r="C100" s="392"/>
      <c r="D100" s="392"/>
      <c r="E100" s="360"/>
      <c r="F100" s="385"/>
      <c r="G100" s="360">
        <f t="shared" si="14"/>
        <v>0</v>
      </c>
      <c r="H100" s="371"/>
      <c r="I100" s="131"/>
      <c r="J100" s="131"/>
      <c r="K100" s="131"/>
    </row>
    <row r="101" spans="1:11" s="173" customFormat="1" ht="15" customHeight="1">
      <c r="A101" s="372" t="s">
        <v>267</v>
      </c>
      <c r="B101" s="336"/>
      <c r="C101" s="336"/>
      <c r="D101" s="336"/>
      <c r="E101" s="336"/>
      <c r="F101" s="336"/>
      <c r="G101" s="336"/>
      <c r="H101" s="373"/>
      <c r="I101" s="131"/>
      <c r="J101" s="131"/>
      <c r="K101" s="131"/>
    </row>
    <row r="102" spans="1:11" s="173" customFormat="1" ht="15" customHeight="1">
      <c r="A102" s="282">
        <v>1150</v>
      </c>
      <c r="B102" s="134" t="s">
        <v>268</v>
      </c>
      <c r="C102" s="134" t="s">
        <v>91</v>
      </c>
      <c r="D102" s="272" t="s">
        <v>545</v>
      </c>
      <c r="E102" s="286">
        <v>0</v>
      </c>
      <c r="F102" s="134">
        <v>1</v>
      </c>
      <c r="G102" s="286">
        <f t="shared" ref="G102:G104" si="15">E102*F102</f>
        <v>0</v>
      </c>
      <c r="H102" s="283" t="s">
        <v>60</v>
      </c>
      <c r="I102" s="131"/>
      <c r="J102" s="131"/>
      <c r="K102" s="131"/>
    </row>
    <row r="103" spans="1:11" s="173" customFormat="1" ht="15" customHeight="1">
      <c r="A103" s="282">
        <v>3100</v>
      </c>
      <c r="B103" s="134" t="s">
        <v>269</v>
      </c>
      <c r="C103" s="134" t="s">
        <v>91</v>
      </c>
      <c r="D103" s="272" t="s">
        <v>540</v>
      </c>
      <c r="E103" s="286">
        <v>0</v>
      </c>
      <c r="F103" s="134">
        <v>1</v>
      </c>
      <c r="G103" s="286">
        <f t="shared" si="15"/>
        <v>0</v>
      </c>
      <c r="H103" s="283" t="s">
        <v>60</v>
      </c>
      <c r="I103" s="131"/>
      <c r="J103" s="131"/>
      <c r="K103" s="131"/>
    </row>
    <row r="104" spans="1:11" s="173" customFormat="1" ht="15.75" customHeight="1">
      <c r="A104" s="282">
        <v>3100</v>
      </c>
      <c r="B104" s="134" t="s">
        <v>270</v>
      </c>
      <c r="C104" s="134" t="s">
        <v>91</v>
      </c>
      <c r="D104" s="272" t="s">
        <v>546</v>
      </c>
      <c r="E104" s="286">
        <v>0</v>
      </c>
      <c r="F104" s="134">
        <v>1</v>
      </c>
      <c r="G104" s="286">
        <f t="shared" si="15"/>
        <v>0</v>
      </c>
      <c r="H104" s="283" t="s">
        <v>539</v>
      </c>
      <c r="I104" s="131"/>
      <c r="J104" s="131"/>
      <c r="K104" s="131"/>
    </row>
    <row r="105" spans="1:11" s="173" customFormat="1" ht="15.75" customHeight="1">
      <c r="A105" s="380" t="s">
        <v>271</v>
      </c>
      <c r="B105" s="381"/>
      <c r="C105" s="381"/>
      <c r="D105" s="381"/>
      <c r="E105" s="381"/>
      <c r="F105" s="381"/>
      <c r="G105" s="381"/>
      <c r="H105" s="382"/>
      <c r="I105" s="131"/>
      <c r="J105" s="131"/>
      <c r="K105" s="131"/>
    </row>
    <row r="106" spans="1:11" s="173" customFormat="1" ht="15.75" customHeight="1">
      <c r="A106" s="302"/>
      <c r="B106" s="340" t="s">
        <v>272</v>
      </c>
      <c r="C106" s="369"/>
      <c r="D106" s="272" t="s">
        <v>547</v>
      </c>
      <c r="E106" s="293">
        <v>0</v>
      </c>
      <c r="F106" s="134">
        <v>1</v>
      </c>
      <c r="G106" s="286">
        <f t="shared" ref="G106" si="16">E106*F106</f>
        <v>0</v>
      </c>
      <c r="H106" s="370" t="s">
        <v>60</v>
      </c>
      <c r="I106" s="131"/>
      <c r="J106" s="131"/>
      <c r="K106" s="131"/>
    </row>
    <row r="107" spans="1:11" s="173" customFormat="1" ht="15.75">
      <c r="A107" s="302"/>
      <c r="B107" s="340"/>
      <c r="C107" s="369"/>
      <c r="D107" s="272" t="s">
        <v>548</v>
      </c>
      <c r="E107" s="293">
        <v>0</v>
      </c>
      <c r="F107" s="134">
        <v>1</v>
      </c>
      <c r="G107" s="286">
        <f>E107*F107</f>
        <v>0</v>
      </c>
      <c r="H107" s="370"/>
      <c r="I107" s="131"/>
      <c r="J107" s="131"/>
      <c r="K107" s="131"/>
    </row>
    <row r="108" spans="1:11" s="173" customFormat="1" ht="15.75" customHeight="1">
      <c r="A108" s="372" t="s">
        <v>273</v>
      </c>
      <c r="B108" s="336"/>
      <c r="C108" s="336"/>
      <c r="D108" s="336"/>
      <c r="E108" s="336"/>
      <c r="F108" s="336"/>
      <c r="G108" s="336"/>
      <c r="H108" s="373"/>
      <c r="I108" s="131"/>
      <c r="J108" s="131"/>
      <c r="K108" s="131"/>
    </row>
    <row r="109" spans="1:11" s="173" customFormat="1" ht="15.75" customHeight="1">
      <c r="A109" s="361">
        <v>2000</v>
      </c>
      <c r="B109" s="362" t="s">
        <v>259</v>
      </c>
      <c r="C109" s="338" t="s">
        <v>91</v>
      </c>
      <c r="D109" s="363" t="s">
        <v>549</v>
      </c>
      <c r="E109" s="363">
        <v>0</v>
      </c>
      <c r="F109" s="363">
        <v>1</v>
      </c>
      <c r="G109" s="365">
        <f t="shared" ref="G109:G112" si="17">E109*F109</f>
        <v>0</v>
      </c>
      <c r="H109" s="367" t="s">
        <v>503</v>
      </c>
      <c r="I109" s="131"/>
      <c r="J109" s="131"/>
      <c r="K109" s="131"/>
    </row>
    <row r="110" spans="1:11" s="173" customFormat="1" ht="15" customHeight="1">
      <c r="A110" s="361"/>
      <c r="B110" s="362"/>
      <c r="C110" s="339"/>
      <c r="D110" s="364"/>
      <c r="E110" s="364"/>
      <c r="F110" s="364"/>
      <c r="G110" s="366">
        <f t="shared" si="17"/>
        <v>0</v>
      </c>
      <c r="H110" s="368"/>
      <c r="I110" s="131"/>
      <c r="J110" s="131"/>
      <c r="K110" s="131"/>
    </row>
    <row r="111" spans="1:11" s="173" customFormat="1" ht="15.75" customHeight="1">
      <c r="A111" s="361">
        <v>2000</v>
      </c>
      <c r="B111" s="340" t="s">
        <v>239</v>
      </c>
      <c r="C111" s="338" t="s">
        <v>91</v>
      </c>
      <c r="D111" s="363" t="s">
        <v>549</v>
      </c>
      <c r="E111" s="363">
        <v>0</v>
      </c>
      <c r="F111" s="363">
        <v>1</v>
      </c>
      <c r="G111" s="365">
        <f t="shared" si="17"/>
        <v>0</v>
      </c>
      <c r="H111" s="367" t="s">
        <v>503</v>
      </c>
      <c r="I111" s="131"/>
      <c r="J111" s="131"/>
      <c r="K111" s="131"/>
    </row>
    <row r="112" spans="1:11" s="173" customFormat="1" ht="15" customHeight="1">
      <c r="A112" s="361"/>
      <c r="B112" s="340"/>
      <c r="C112" s="339"/>
      <c r="D112" s="364"/>
      <c r="E112" s="364"/>
      <c r="F112" s="364"/>
      <c r="G112" s="366">
        <f t="shared" si="17"/>
        <v>0</v>
      </c>
      <c r="H112" s="368"/>
      <c r="I112" s="131"/>
      <c r="J112" s="131"/>
      <c r="K112" s="131"/>
    </row>
    <row r="113" spans="1:11" s="173" customFormat="1" ht="15" customHeight="1" thickBot="1">
      <c r="A113" s="294"/>
      <c r="B113" s="295" t="s">
        <v>262</v>
      </c>
      <c r="C113" s="295"/>
      <c r="D113" s="295"/>
      <c r="E113" s="295"/>
      <c r="F113" s="295">
        <f>SUM(F109,F111,F107,F106,F104,F103,F102,F98,F97,F95,F94,F93)</f>
        <v>12</v>
      </c>
      <c r="G113" s="295">
        <f>SUM(G109,G111,G107,G106,G104,G103,G102,G98,G97,G95,G94,G93)</f>
        <v>0</v>
      </c>
      <c r="H113" s="296"/>
      <c r="I113" s="131"/>
      <c r="J113" s="131"/>
      <c r="K113" s="131"/>
    </row>
    <row r="114" spans="1:11" ht="39" customHeight="1">
      <c r="A114" s="143"/>
      <c r="B114" s="143"/>
      <c r="C114" s="143"/>
      <c r="D114" s="143"/>
      <c r="E114" s="143"/>
      <c r="F114" s="143"/>
      <c r="G114" s="143"/>
      <c r="H114" s="143"/>
    </row>
    <row r="115" spans="1:11" ht="15" customHeight="1"/>
    <row r="116" spans="1:11" ht="15.75" customHeight="1">
      <c r="A116" s="330" t="s">
        <v>274</v>
      </c>
      <c r="B116" s="330"/>
      <c r="C116" s="330"/>
      <c r="D116" s="330"/>
      <c r="E116" s="330"/>
      <c r="F116" s="330"/>
      <c r="G116" s="330"/>
      <c r="H116" s="330"/>
    </row>
    <row r="117" spans="1:11" ht="63">
      <c r="A117" s="133" t="s">
        <v>242</v>
      </c>
      <c r="B117" s="133" t="s">
        <v>181</v>
      </c>
      <c r="C117" s="133" t="s">
        <v>182</v>
      </c>
      <c r="D117" s="133" t="s">
        <v>243</v>
      </c>
      <c r="E117" s="133" t="s">
        <v>244</v>
      </c>
      <c r="F117" s="133" t="s">
        <v>185</v>
      </c>
      <c r="G117" s="133" t="s">
        <v>183</v>
      </c>
      <c r="H117" s="133" t="s">
        <v>18</v>
      </c>
      <c r="I117" s="136"/>
    </row>
    <row r="118" spans="1:11" ht="31.5">
      <c r="A118" s="137">
        <v>1</v>
      </c>
      <c r="B118" s="138" t="s">
        <v>233</v>
      </c>
      <c r="C118" s="277" t="s">
        <v>90</v>
      </c>
      <c r="D118" s="137" t="s">
        <v>508</v>
      </c>
      <c r="E118" s="138"/>
      <c r="F118" s="137">
        <v>6</v>
      </c>
      <c r="G118" s="137"/>
      <c r="H118" s="137"/>
      <c r="I118" s="140"/>
    </row>
    <row r="119" spans="1:11" ht="15.75">
      <c r="A119" s="137">
        <v>2</v>
      </c>
      <c r="B119" s="138" t="s">
        <v>234</v>
      </c>
      <c r="C119" s="278" t="s">
        <v>90</v>
      </c>
      <c r="D119" s="137" t="s">
        <v>508</v>
      </c>
      <c r="E119" s="138"/>
      <c r="F119" s="137">
        <v>0</v>
      </c>
      <c r="G119" s="137"/>
      <c r="H119" s="137"/>
      <c r="I119" s="140"/>
    </row>
    <row r="120" spans="1:11" ht="15.75">
      <c r="A120" s="137">
        <v>3</v>
      </c>
      <c r="B120" s="138" t="s">
        <v>241</v>
      </c>
      <c r="C120" s="277" t="s">
        <v>90</v>
      </c>
      <c r="D120" s="137" t="s">
        <v>508</v>
      </c>
      <c r="E120" s="138"/>
      <c r="F120" s="137">
        <v>0</v>
      </c>
      <c r="G120" s="137"/>
      <c r="H120" s="137"/>
      <c r="I120" s="140"/>
      <c r="K120" s="219"/>
    </row>
    <row r="121" spans="1:11" ht="15.75">
      <c r="A121" s="137">
        <v>4</v>
      </c>
      <c r="B121" s="138" t="s">
        <v>277</v>
      </c>
      <c r="C121" s="278" t="s">
        <v>90</v>
      </c>
      <c r="D121" s="137" t="s">
        <v>508</v>
      </c>
      <c r="E121" s="138"/>
      <c r="F121" s="137">
        <v>0</v>
      </c>
      <c r="G121" s="137"/>
      <c r="H121" s="137"/>
      <c r="I121" s="140"/>
      <c r="K121" s="219"/>
    </row>
    <row r="122" spans="1:11" ht="15.75">
      <c r="A122" s="137">
        <v>5</v>
      </c>
      <c r="B122" s="138" t="s">
        <v>427</v>
      </c>
      <c r="C122" s="277" t="s">
        <v>90</v>
      </c>
      <c r="D122" s="137" t="s">
        <v>508</v>
      </c>
      <c r="E122" s="138"/>
      <c r="F122" s="137">
        <v>0</v>
      </c>
      <c r="G122" s="137"/>
      <c r="H122" s="137"/>
      <c r="I122" s="140"/>
      <c r="K122" s="219"/>
    </row>
    <row r="123" spans="1:11" ht="31.5">
      <c r="A123" s="137">
        <v>6</v>
      </c>
      <c r="B123" s="138" t="s">
        <v>278</v>
      </c>
      <c r="C123" s="278" t="s">
        <v>90</v>
      </c>
      <c r="D123" s="137" t="s">
        <v>523</v>
      </c>
      <c r="E123" s="138"/>
      <c r="F123" s="222">
        <v>0</v>
      </c>
      <c r="G123" s="137"/>
      <c r="H123" s="137"/>
      <c r="I123" s="140"/>
      <c r="K123" s="220"/>
    </row>
    <row r="124" spans="1:11" ht="31.5">
      <c r="A124" s="137">
        <v>7</v>
      </c>
      <c r="B124" s="138" t="s">
        <v>428</v>
      </c>
      <c r="C124" s="277" t="s">
        <v>90</v>
      </c>
      <c r="D124" s="137" t="s">
        <v>508</v>
      </c>
      <c r="E124" s="138"/>
      <c r="F124" s="137">
        <v>0</v>
      </c>
      <c r="G124" s="137"/>
      <c r="H124" s="137"/>
      <c r="I124" s="140"/>
      <c r="K124" s="219"/>
    </row>
    <row r="125" spans="1:11" ht="15.75">
      <c r="A125" s="169"/>
      <c r="B125" s="170" t="s">
        <v>262</v>
      </c>
      <c r="C125" s="170"/>
      <c r="D125" s="170"/>
      <c r="E125" s="170"/>
      <c r="F125" s="172">
        <f>F118+F119+F120+F121+F122+F124+F123</f>
        <v>6</v>
      </c>
      <c r="G125" s="172">
        <f>SUM(G118:G124)</f>
        <v>0</v>
      </c>
      <c r="H125" s="172"/>
      <c r="I125" s="136"/>
      <c r="K125" s="219"/>
    </row>
    <row r="126" spans="1:11">
      <c r="K126" s="219"/>
    </row>
    <row r="127" spans="1:11" ht="15.75">
      <c r="A127" s="319" t="s">
        <v>280</v>
      </c>
      <c r="B127" s="319"/>
      <c r="C127" s="319"/>
      <c r="D127" s="319"/>
      <c r="E127" s="319"/>
      <c r="F127" s="319"/>
      <c r="G127" s="319"/>
      <c r="H127" s="319"/>
      <c r="K127" s="219"/>
    </row>
    <row r="128" spans="1:11" ht="63">
      <c r="A128" s="133" t="s">
        <v>242</v>
      </c>
      <c r="B128" s="133" t="s">
        <v>181</v>
      </c>
      <c r="C128" s="133" t="s">
        <v>182</v>
      </c>
      <c r="D128" s="133" t="s">
        <v>243</v>
      </c>
      <c r="E128" s="133" t="s">
        <v>244</v>
      </c>
      <c r="F128" s="133" t="s">
        <v>185</v>
      </c>
      <c r="G128" s="133" t="s">
        <v>183</v>
      </c>
      <c r="H128" s="133" t="s">
        <v>18</v>
      </c>
      <c r="I128" s="142"/>
      <c r="K128" s="219"/>
    </row>
    <row r="129" spans="1:11" ht="15.75" customHeight="1">
      <c r="A129" s="320" t="s">
        <v>281</v>
      </c>
      <c r="B129" s="321"/>
      <c r="C129" s="321"/>
      <c r="D129" s="321"/>
      <c r="E129" s="321"/>
      <c r="F129" s="322"/>
      <c r="G129" s="143"/>
      <c r="H129" s="143"/>
      <c r="I129" s="143"/>
      <c r="K129" s="219"/>
    </row>
    <row r="130" spans="1:11">
      <c r="A130" s="144">
        <v>1</v>
      </c>
      <c r="B130" s="145" t="s">
        <v>282</v>
      </c>
      <c r="C130" s="145"/>
      <c r="D130" s="145"/>
      <c r="E130" s="145"/>
      <c r="F130" s="223">
        <v>0</v>
      </c>
      <c r="G130" s="144">
        <f>C130*F130</f>
        <v>0</v>
      </c>
      <c r="H130" s="144"/>
      <c r="I130" s="146"/>
      <c r="K130" s="219"/>
    </row>
    <row r="131" spans="1:11">
      <c r="A131" s="144">
        <v>2</v>
      </c>
      <c r="B131" s="145" t="s">
        <v>234</v>
      </c>
      <c r="C131" s="145"/>
      <c r="D131" s="145"/>
      <c r="E131" s="145"/>
      <c r="F131" s="223">
        <v>0</v>
      </c>
      <c r="G131" s="144"/>
      <c r="H131" s="144"/>
      <c r="I131" s="146"/>
      <c r="K131" s="220"/>
    </row>
    <row r="132" spans="1:11">
      <c r="A132" s="144">
        <v>3</v>
      </c>
      <c r="B132" s="145" t="s">
        <v>241</v>
      </c>
      <c r="C132" s="145"/>
      <c r="D132" s="145"/>
      <c r="E132" s="145"/>
      <c r="F132" s="223">
        <v>0</v>
      </c>
      <c r="G132" s="144"/>
      <c r="H132" s="144"/>
      <c r="I132" s="146"/>
      <c r="K132" s="220"/>
    </row>
    <row r="133" spans="1:11" ht="15.75">
      <c r="A133" s="169"/>
      <c r="B133" s="170" t="s">
        <v>262</v>
      </c>
      <c r="C133" s="170"/>
      <c r="D133" s="170"/>
      <c r="E133" s="170"/>
      <c r="F133" s="172">
        <f>SUM(F130:F132)</f>
        <v>0</v>
      </c>
      <c r="G133" s="172">
        <f>SUM(G130:G132)</f>
        <v>0</v>
      </c>
      <c r="H133" s="172"/>
      <c r="I133" s="136"/>
      <c r="K133" s="219"/>
    </row>
    <row r="134" spans="1:11" s="173" customFormat="1" ht="15" customHeight="1">
      <c r="A134" s="323" t="s">
        <v>532</v>
      </c>
      <c r="B134" s="324"/>
      <c r="C134" s="325"/>
      <c r="D134" s="331"/>
      <c r="E134" s="331"/>
      <c r="F134" s="331">
        <f>F42+F62+F125+F133+F84+F113</f>
        <v>168</v>
      </c>
      <c r="G134" s="179">
        <f>G42+G62++G125+G133+G84</f>
        <v>0</v>
      </c>
      <c r="H134" s="180"/>
      <c r="K134" s="224"/>
    </row>
    <row r="135" spans="1:11" s="173" customFormat="1" ht="15" customHeight="1">
      <c r="A135" s="323" t="s">
        <v>184</v>
      </c>
      <c r="B135" s="324"/>
      <c r="C135" s="325"/>
      <c r="D135" s="304"/>
      <c r="E135" s="304"/>
      <c r="F135" s="304"/>
      <c r="G135" s="179">
        <f>G134*0.2</f>
        <v>0</v>
      </c>
      <c r="H135" s="180"/>
      <c r="K135" s="224"/>
    </row>
    <row r="136" spans="1:11" s="173" customFormat="1" ht="15" customHeight="1">
      <c r="A136" s="323" t="s">
        <v>533</v>
      </c>
      <c r="B136" s="324"/>
      <c r="C136" s="325"/>
      <c r="D136" s="332"/>
      <c r="E136" s="332"/>
      <c r="F136" s="332"/>
      <c r="G136" s="179">
        <f>G134+G135</f>
        <v>0</v>
      </c>
      <c r="H136" s="180"/>
      <c r="K136" s="224"/>
    </row>
    <row r="137" spans="1:11">
      <c r="K137" s="219"/>
    </row>
    <row r="138" spans="1:11" ht="35.25" customHeight="1">
      <c r="A138" s="181" t="s">
        <v>285</v>
      </c>
      <c r="B138" s="333" t="s">
        <v>485</v>
      </c>
      <c r="C138" s="333"/>
      <c r="D138" s="333"/>
      <c r="E138" s="333"/>
      <c r="F138" s="333"/>
      <c r="G138" s="182"/>
      <c r="H138" s="183"/>
      <c r="I138" s="173"/>
      <c r="K138" s="220"/>
    </row>
    <row r="139" spans="1:11" ht="33.75" customHeight="1">
      <c r="A139" s="184" t="s">
        <v>286</v>
      </c>
      <c r="B139" s="334" t="s">
        <v>406</v>
      </c>
      <c r="C139" s="334"/>
      <c r="D139" s="334"/>
      <c r="E139" s="334"/>
      <c r="F139" s="334"/>
      <c r="G139" s="185"/>
      <c r="H139" s="186"/>
      <c r="I139" s="173"/>
      <c r="K139" s="220"/>
    </row>
    <row r="140" spans="1:11" ht="66" customHeight="1">
      <c r="A140" s="173"/>
      <c r="B140" s="316" t="s">
        <v>493</v>
      </c>
      <c r="C140" s="317"/>
      <c r="D140" s="317"/>
      <c r="E140" s="317"/>
      <c r="F140" s="317"/>
      <c r="G140" s="187"/>
      <c r="H140" s="173"/>
      <c r="I140" s="173"/>
      <c r="K140" s="220"/>
    </row>
  </sheetData>
  <mergeCells count="107">
    <mergeCell ref="A108:H108"/>
    <mergeCell ref="F111:F112"/>
    <mergeCell ref="G111:G112"/>
    <mergeCell ref="H111:H112"/>
    <mergeCell ref="A111:A112"/>
    <mergeCell ref="B111:B112"/>
    <mergeCell ref="C111:C112"/>
    <mergeCell ref="D111:D112"/>
    <mergeCell ref="E111:E112"/>
    <mergeCell ref="C106:C107"/>
    <mergeCell ref="H106:H107"/>
    <mergeCell ref="H98:H100"/>
    <mergeCell ref="H94:H95"/>
    <mergeCell ref="A101:H101"/>
    <mergeCell ref="A88:H88"/>
    <mergeCell ref="A91:H91"/>
    <mergeCell ref="A92:H92"/>
    <mergeCell ref="A105:H105"/>
    <mergeCell ref="A96:H96"/>
    <mergeCell ref="B93:B95"/>
    <mergeCell ref="C94:C95"/>
    <mergeCell ref="B97:B100"/>
    <mergeCell ref="A98:A100"/>
    <mergeCell ref="C98:C100"/>
    <mergeCell ref="D98:D100"/>
    <mergeCell ref="E98:E100"/>
    <mergeCell ref="F98:F100"/>
    <mergeCell ref="G1:H1"/>
    <mergeCell ref="A3:H3"/>
    <mergeCell ref="A4:H4"/>
    <mergeCell ref="A29:A36"/>
    <mergeCell ref="B29:B36"/>
    <mergeCell ref="C29:C36"/>
    <mergeCell ref="A7:H7"/>
    <mergeCell ref="A8:H8"/>
    <mergeCell ref="A10:H10"/>
    <mergeCell ref="B11:B14"/>
    <mergeCell ref="C11:C14"/>
    <mergeCell ref="H11:H14"/>
    <mergeCell ref="A15:H15"/>
    <mergeCell ref="B16:B19"/>
    <mergeCell ref="C16:C19"/>
    <mergeCell ref="H16:H19"/>
    <mergeCell ref="A20:H20"/>
    <mergeCell ref="H21:H27"/>
    <mergeCell ref="A23:A24"/>
    <mergeCell ref="B23:B24"/>
    <mergeCell ref="B25:B27"/>
    <mergeCell ref="A28:H28"/>
    <mergeCell ref="A48:H48"/>
    <mergeCell ref="A53:A55"/>
    <mergeCell ref="E53:E55"/>
    <mergeCell ref="F53:F55"/>
    <mergeCell ref="G53:G55"/>
    <mergeCell ref="H53:H55"/>
    <mergeCell ref="F50:F52"/>
    <mergeCell ref="H50:H52"/>
    <mergeCell ref="G50:G52"/>
    <mergeCell ref="E50:E52"/>
    <mergeCell ref="A51:D51"/>
    <mergeCell ref="B54:B55"/>
    <mergeCell ref="C54:C55"/>
    <mergeCell ref="D54:D55"/>
    <mergeCell ref="A37:H37"/>
    <mergeCell ref="A44:H44"/>
    <mergeCell ref="A47:H47"/>
    <mergeCell ref="A56:H56"/>
    <mergeCell ref="A59:H59"/>
    <mergeCell ref="A75:H75"/>
    <mergeCell ref="H76:H77"/>
    <mergeCell ref="A79:H79"/>
    <mergeCell ref="A64:H64"/>
    <mergeCell ref="A67:H67"/>
    <mergeCell ref="A68:H68"/>
    <mergeCell ref="A72:A74"/>
    <mergeCell ref="B72:B74"/>
    <mergeCell ref="C72:C74"/>
    <mergeCell ref="D72:D74"/>
    <mergeCell ref="E72:E74"/>
    <mergeCell ref="G72:G74"/>
    <mergeCell ref="A71:G71"/>
    <mergeCell ref="F72:F74"/>
    <mergeCell ref="H70:H74"/>
    <mergeCell ref="A81:H81"/>
    <mergeCell ref="B140:F140"/>
    <mergeCell ref="A116:H116"/>
    <mergeCell ref="A127:H127"/>
    <mergeCell ref="A129:F129"/>
    <mergeCell ref="A134:C134"/>
    <mergeCell ref="F134:F136"/>
    <mergeCell ref="A135:C135"/>
    <mergeCell ref="A136:C136"/>
    <mergeCell ref="E134:E136"/>
    <mergeCell ref="D134:D136"/>
    <mergeCell ref="B138:F138"/>
    <mergeCell ref="B139:F139"/>
    <mergeCell ref="D87:F87"/>
    <mergeCell ref="G98:G100"/>
    <mergeCell ref="A109:A110"/>
    <mergeCell ref="B109:B110"/>
    <mergeCell ref="C109:C110"/>
    <mergeCell ref="D109:D110"/>
    <mergeCell ref="E109:E110"/>
    <mergeCell ref="F109:F110"/>
    <mergeCell ref="G109:G110"/>
    <mergeCell ref="H109:H110"/>
    <mergeCell ref="B106:B107"/>
  </mergeCells>
  <phoneticPr fontId="16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6F880-EC9E-4672-843F-736646320454}">
  <dimension ref="A1:I17"/>
  <sheetViews>
    <sheetView zoomScale="70" zoomScaleNormal="70" workbookViewId="0">
      <selection activeCell="B17" sqref="B17:F17"/>
    </sheetView>
  </sheetViews>
  <sheetFormatPr defaultColWidth="9.140625" defaultRowHeight="15"/>
  <cols>
    <col min="1" max="1" width="13" style="188" customWidth="1"/>
    <col min="2" max="2" width="47.85546875" style="188" customWidth="1"/>
    <col min="3" max="3" width="18.42578125" style="188" customWidth="1"/>
    <col min="4" max="7" width="19.28515625" style="188" customWidth="1"/>
    <col min="8" max="8" width="20.85546875" style="188" customWidth="1"/>
    <col min="9" max="9" width="9.140625" style="188"/>
    <col min="10" max="10" width="14.85546875" style="188" customWidth="1"/>
    <col min="11" max="16384" width="9.140625" style="188"/>
  </cols>
  <sheetData>
    <row r="1" spans="1:9" ht="18.75">
      <c r="A1" s="173"/>
      <c r="B1" s="173"/>
      <c r="C1" s="173"/>
      <c r="D1" s="173"/>
      <c r="E1" s="173"/>
      <c r="F1" s="173"/>
      <c r="G1" s="353" t="s">
        <v>452</v>
      </c>
      <c r="H1" s="353"/>
    </row>
    <row r="2" spans="1:9" ht="18.75">
      <c r="A2" s="173"/>
      <c r="B2" s="173"/>
      <c r="C2" s="173"/>
      <c r="D2" s="173"/>
      <c r="E2" s="173"/>
      <c r="F2" s="173"/>
      <c r="G2" s="174"/>
      <c r="H2" s="174" t="s">
        <v>287</v>
      </c>
    </row>
    <row r="3" spans="1:9" ht="15.75">
      <c r="A3" s="354" t="s">
        <v>431</v>
      </c>
      <c r="B3" s="354"/>
      <c r="C3" s="354"/>
      <c r="D3" s="354"/>
      <c r="E3" s="354"/>
      <c r="F3" s="354"/>
      <c r="G3" s="354"/>
      <c r="H3" s="354"/>
    </row>
    <row r="4" spans="1:9" ht="15.75">
      <c r="A4" s="393" t="s">
        <v>522</v>
      </c>
      <c r="B4" s="393"/>
      <c r="C4" s="393"/>
      <c r="D4" s="393"/>
      <c r="E4" s="393"/>
      <c r="F4" s="393"/>
      <c r="G4" s="393"/>
      <c r="H4" s="393"/>
      <c r="I4" s="189"/>
    </row>
    <row r="5" spans="1:9" ht="63">
      <c r="A5" s="133" t="s">
        <v>242</v>
      </c>
      <c r="B5" s="133" t="s">
        <v>181</v>
      </c>
      <c r="C5" s="133" t="s">
        <v>182</v>
      </c>
      <c r="D5" s="133" t="s">
        <v>243</v>
      </c>
      <c r="E5" s="133" t="s">
        <v>244</v>
      </c>
      <c r="F5" s="133" t="s">
        <v>185</v>
      </c>
      <c r="G5" s="133" t="s">
        <v>183</v>
      </c>
      <c r="H5" s="133" t="s">
        <v>18</v>
      </c>
      <c r="I5" s="189"/>
    </row>
    <row r="6" spans="1:9" ht="15.75">
      <c r="A6" s="137">
        <v>1</v>
      </c>
      <c r="B6" s="138" t="s">
        <v>233</v>
      </c>
      <c r="C6" s="277" t="s">
        <v>90</v>
      </c>
      <c r="D6" s="137" t="s">
        <v>507</v>
      </c>
      <c r="E6" s="138"/>
      <c r="F6" s="137">
        <v>0</v>
      </c>
      <c r="G6" s="137"/>
      <c r="H6" s="137"/>
      <c r="I6" s="189"/>
    </row>
    <row r="7" spans="1:9" ht="15.75">
      <c r="A7" s="137">
        <v>2</v>
      </c>
      <c r="B7" s="138" t="s">
        <v>234</v>
      </c>
      <c r="C7" s="278" t="s">
        <v>90</v>
      </c>
      <c r="D7" s="138"/>
      <c r="E7" s="138"/>
      <c r="F7" s="137">
        <v>0</v>
      </c>
      <c r="G7" s="137"/>
      <c r="H7" s="137"/>
      <c r="I7" s="189"/>
    </row>
    <row r="8" spans="1:9" ht="15.75">
      <c r="A8" s="137">
        <v>3</v>
      </c>
      <c r="B8" s="138" t="s">
        <v>241</v>
      </c>
      <c r="C8" s="277" t="s">
        <v>90</v>
      </c>
      <c r="D8" s="138"/>
      <c r="E8" s="138"/>
      <c r="F8" s="137">
        <v>0</v>
      </c>
      <c r="G8" s="137"/>
      <c r="H8" s="137"/>
      <c r="I8" s="189"/>
    </row>
    <row r="9" spans="1:9" ht="15.75">
      <c r="A9" s="137">
        <v>4</v>
      </c>
      <c r="B9" s="138" t="s">
        <v>277</v>
      </c>
      <c r="C9" s="278" t="s">
        <v>90</v>
      </c>
      <c r="D9" s="137" t="s">
        <v>524</v>
      </c>
      <c r="E9" s="138"/>
      <c r="F9" s="137">
        <v>1</v>
      </c>
      <c r="G9" s="137"/>
      <c r="H9" s="137"/>
      <c r="I9" s="189"/>
    </row>
    <row r="10" spans="1:9" ht="15.75">
      <c r="A10" s="137">
        <v>5</v>
      </c>
      <c r="B10" s="138" t="s">
        <v>427</v>
      </c>
      <c r="C10" s="277" t="s">
        <v>90</v>
      </c>
      <c r="D10" s="138"/>
      <c r="E10" s="138"/>
      <c r="F10" s="137">
        <v>0</v>
      </c>
      <c r="G10" s="137"/>
      <c r="H10" s="137"/>
      <c r="I10" s="189"/>
    </row>
    <row r="11" spans="1:9" ht="31.5">
      <c r="A11" s="137">
        <v>6</v>
      </c>
      <c r="B11" s="138" t="s">
        <v>278</v>
      </c>
      <c r="C11" s="278" t="s">
        <v>90</v>
      </c>
      <c r="D11" s="138"/>
      <c r="E11" s="138"/>
      <c r="F11" s="222">
        <v>0</v>
      </c>
      <c r="G11" s="137"/>
      <c r="H11" s="137"/>
      <c r="I11" s="189"/>
    </row>
    <row r="12" spans="1:9" ht="31.5">
      <c r="A12" s="137">
        <v>7</v>
      </c>
      <c r="B12" s="138" t="s">
        <v>428</v>
      </c>
      <c r="C12" s="277" t="s">
        <v>90</v>
      </c>
      <c r="D12" s="138"/>
      <c r="E12" s="138"/>
      <c r="F12" s="137">
        <v>0</v>
      </c>
      <c r="G12" s="137"/>
      <c r="H12" s="137"/>
      <c r="I12" s="189"/>
    </row>
    <row r="13" spans="1:9" ht="15.75">
      <c r="A13" s="169"/>
      <c r="B13" s="170" t="s">
        <v>262</v>
      </c>
      <c r="C13" s="170"/>
      <c r="D13" s="170"/>
      <c r="E13" s="170"/>
      <c r="F13" s="172">
        <f>F6+F7+F8+F9+F10+F12+F11</f>
        <v>1</v>
      </c>
      <c r="G13" s="172">
        <f>SUM(G6:G12)</f>
        <v>0</v>
      </c>
      <c r="H13" s="172"/>
      <c r="I13" s="189"/>
    </row>
    <row r="15" spans="1:9" ht="15.75">
      <c r="A15" s="181" t="s">
        <v>285</v>
      </c>
      <c r="B15" s="333" t="s">
        <v>485</v>
      </c>
      <c r="C15" s="333"/>
      <c r="D15" s="333"/>
      <c r="E15" s="333"/>
      <c r="F15" s="333"/>
    </row>
    <row r="16" spans="1:9" ht="33.75" customHeight="1">
      <c r="A16" s="184" t="s">
        <v>286</v>
      </c>
      <c r="B16" s="334" t="s">
        <v>406</v>
      </c>
      <c r="C16" s="334"/>
      <c r="D16" s="334"/>
      <c r="E16" s="334"/>
      <c r="F16" s="334"/>
    </row>
    <row r="17" spans="1:6" ht="74.25" customHeight="1">
      <c r="A17" s="173"/>
      <c r="B17" s="316" t="s">
        <v>493</v>
      </c>
      <c r="C17" s="317"/>
      <c r="D17" s="317"/>
      <c r="E17" s="317"/>
      <c r="F17" s="317"/>
    </row>
  </sheetData>
  <mergeCells count="6">
    <mergeCell ref="B17:F17"/>
    <mergeCell ref="B15:F15"/>
    <mergeCell ref="B16:F16"/>
    <mergeCell ref="G1:H1"/>
    <mergeCell ref="A3:H3"/>
    <mergeCell ref="A4:H4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EE879-065A-49FA-9100-F46D2A73A331}">
  <dimension ref="A1:J26"/>
  <sheetViews>
    <sheetView tabSelected="1" zoomScale="70" zoomScaleNormal="70" workbookViewId="0">
      <selection activeCell="Q12" sqref="Q12"/>
    </sheetView>
  </sheetViews>
  <sheetFormatPr defaultColWidth="9.140625" defaultRowHeight="15"/>
  <cols>
    <col min="1" max="1" width="19.42578125" style="188" customWidth="1"/>
    <col min="2" max="2" width="37.42578125" style="188" customWidth="1"/>
    <col min="3" max="3" width="23.28515625" style="188" customWidth="1"/>
    <col min="4" max="5" width="27.28515625" style="188" customWidth="1"/>
    <col min="6" max="6" width="21" style="188" customWidth="1"/>
    <col min="7" max="16384" width="9.140625" style="188"/>
  </cols>
  <sheetData>
    <row r="1" spans="1:10" s="173" customFormat="1" ht="18.75">
      <c r="E1" s="353" t="s">
        <v>452</v>
      </c>
      <c r="F1" s="353"/>
    </row>
    <row r="2" spans="1:10" s="173" customFormat="1" ht="18.75">
      <c r="F2" s="174" t="s">
        <v>287</v>
      </c>
      <c r="G2" s="174"/>
    </row>
    <row r="3" spans="1:10" s="173" customFormat="1" ht="15.75" customHeight="1">
      <c r="A3" s="354" t="s">
        <v>434</v>
      </c>
      <c r="B3" s="354"/>
      <c r="C3" s="354"/>
      <c r="D3" s="354"/>
      <c r="E3" s="354"/>
      <c r="F3" s="354"/>
      <c r="G3" s="132"/>
      <c r="H3" s="132"/>
      <c r="I3" s="132"/>
      <c r="J3" s="132"/>
    </row>
    <row r="4" spans="1:10" ht="15.75" customHeight="1">
      <c r="A4" s="330" t="s">
        <v>274</v>
      </c>
      <c r="B4" s="330"/>
      <c r="C4" s="330"/>
      <c r="D4" s="330"/>
      <c r="E4" s="330"/>
      <c r="F4" s="330"/>
      <c r="G4" s="191"/>
    </row>
    <row r="5" spans="1:10" ht="15.75" customHeight="1">
      <c r="A5" s="133" t="s">
        <v>275</v>
      </c>
      <c r="B5" s="133" t="s">
        <v>276</v>
      </c>
      <c r="C5" s="133" t="s">
        <v>244</v>
      </c>
      <c r="D5" s="133" t="s">
        <v>185</v>
      </c>
      <c r="E5" s="133" t="s">
        <v>183</v>
      </c>
      <c r="F5" s="133" t="s">
        <v>18</v>
      </c>
      <c r="G5" s="191"/>
    </row>
    <row r="6" spans="1:10" ht="15.75" customHeight="1">
      <c r="A6" s="137">
        <v>1</v>
      </c>
      <c r="B6" s="138" t="s">
        <v>233</v>
      </c>
      <c r="C6" s="139"/>
      <c r="D6" s="137">
        <v>2</v>
      </c>
      <c r="E6" s="137">
        <f>C6*D6</f>
        <v>0</v>
      </c>
      <c r="F6" s="137"/>
      <c r="G6" s="191"/>
    </row>
    <row r="7" spans="1:10" ht="15.75" customHeight="1">
      <c r="A7" s="137">
        <v>2</v>
      </c>
      <c r="B7" s="138" t="s">
        <v>234</v>
      </c>
      <c r="C7" s="139"/>
      <c r="D7" s="137">
        <v>0</v>
      </c>
      <c r="E7" s="137">
        <f>C7*D7</f>
        <v>0</v>
      </c>
      <c r="F7" s="137"/>
      <c r="G7" s="191"/>
    </row>
    <row r="8" spans="1:10" ht="15.75" customHeight="1">
      <c r="A8" s="137">
        <v>3</v>
      </c>
      <c r="B8" s="138" t="s">
        <v>241</v>
      </c>
      <c r="C8" s="139"/>
      <c r="D8" s="137">
        <v>0</v>
      </c>
      <c r="E8" s="137">
        <f t="shared" ref="E8" si="0">C8*D8</f>
        <v>0</v>
      </c>
      <c r="F8" s="137"/>
      <c r="G8" s="191"/>
    </row>
    <row r="9" spans="1:10" ht="15.75" customHeight="1">
      <c r="A9" s="137">
        <v>4</v>
      </c>
      <c r="B9" s="138" t="s">
        <v>277</v>
      </c>
      <c r="C9" s="139"/>
      <c r="D9" s="137">
        <v>0</v>
      </c>
      <c r="E9" s="137">
        <f>C9*D9</f>
        <v>0</v>
      </c>
      <c r="F9" s="137"/>
      <c r="G9" s="191"/>
    </row>
    <row r="10" spans="1:10" ht="15.75" customHeight="1">
      <c r="A10" s="166">
        <v>5</v>
      </c>
      <c r="B10" s="167" t="s">
        <v>278</v>
      </c>
      <c r="C10" s="168"/>
      <c r="D10" s="166">
        <v>0</v>
      </c>
      <c r="E10" s="166">
        <v>0</v>
      </c>
      <c r="F10" s="166"/>
      <c r="G10" s="191"/>
    </row>
    <row r="11" spans="1:10" ht="15.75" customHeight="1">
      <c r="A11" s="137">
        <v>6</v>
      </c>
      <c r="B11" s="138" t="s">
        <v>279</v>
      </c>
      <c r="C11" s="139"/>
      <c r="D11" s="137">
        <v>0</v>
      </c>
      <c r="E11" s="137">
        <f>C11*D11</f>
        <v>0</v>
      </c>
      <c r="F11" s="137"/>
      <c r="G11" s="191"/>
    </row>
    <row r="12" spans="1:10" ht="15.75" customHeight="1">
      <c r="A12" s="169"/>
      <c r="B12" s="170" t="s">
        <v>262</v>
      </c>
      <c r="C12" s="171"/>
      <c r="D12" s="172">
        <f>D6+D7+D8+D9+D11+D10</f>
        <v>2</v>
      </c>
      <c r="E12" s="172">
        <f>SUM(E6:E11)</f>
        <v>0</v>
      </c>
      <c r="F12" s="172"/>
      <c r="G12" s="191"/>
    </row>
    <row r="13" spans="1:10" ht="47.25" customHeight="1">
      <c r="A13" s="319" t="s">
        <v>280</v>
      </c>
      <c r="B13" s="319"/>
      <c r="C13" s="319"/>
      <c r="D13" s="319"/>
      <c r="E13" s="319"/>
      <c r="F13" s="319"/>
      <c r="G13" s="319"/>
      <c r="H13" s="319"/>
    </row>
    <row r="14" spans="1:10" ht="31.5" customHeight="1">
      <c r="A14" s="133" t="s">
        <v>275</v>
      </c>
      <c r="B14" s="133" t="s">
        <v>276</v>
      </c>
      <c r="C14" s="133" t="s">
        <v>244</v>
      </c>
      <c r="D14" s="133" t="s">
        <v>185</v>
      </c>
      <c r="E14" s="133" t="s">
        <v>183</v>
      </c>
      <c r="F14" s="133" t="s">
        <v>18</v>
      </c>
      <c r="G14" s="142"/>
      <c r="H14" s="142"/>
    </row>
    <row r="15" spans="1:10" ht="31.5" customHeight="1">
      <c r="A15" s="320" t="s">
        <v>281</v>
      </c>
      <c r="B15" s="321"/>
      <c r="C15" s="321"/>
      <c r="D15" s="321"/>
      <c r="E15" s="321"/>
      <c r="F15" s="322"/>
      <c r="G15" s="143"/>
      <c r="H15" s="143"/>
    </row>
    <row r="16" spans="1:10" ht="31.5" customHeight="1">
      <c r="A16" s="144">
        <v>1</v>
      </c>
      <c r="B16" s="145" t="s">
        <v>282</v>
      </c>
      <c r="C16" s="145"/>
      <c r="D16" s="144">
        <v>0</v>
      </c>
      <c r="E16" s="144">
        <f>C16*D16</f>
        <v>0</v>
      </c>
      <c r="F16" s="144"/>
      <c r="G16" s="146"/>
      <c r="H16" s="146"/>
    </row>
    <row r="17" spans="1:8" ht="23.25" customHeight="1">
      <c r="A17" s="144">
        <v>2</v>
      </c>
      <c r="B17" s="145" t="s">
        <v>234</v>
      </c>
      <c r="C17" s="145"/>
      <c r="D17" s="144">
        <v>0</v>
      </c>
      <c r="E17" s="144"/>
      <c r="F17" s="144"/>
      <c r="G17" s="141"/>
      <c r="H17" s="146"/>
    </row>
    <row r="18" spans="1:8">
      <c r="A18" s="144">
        <v>3</v>
      </c>
      <c r="B18" s="145" t="s">
        <v>241</v>
      </c>
      <c r="C18" s="145"/>
      <c r="D18" s="144">
        <v>0</v>
      </c>
      <c r="E18" s="144"/>
      <c r="F18" s="144"/>
      <c r="G18" s="141"/>
      <c r="H18" s="146"/>
    </row>
    <row r="19" spans="1:8" ht="15.75">
      <c r="A19" s="169"/>
      <c r="B19" s="170" t="s">
        <v>262</v>
      </c>
      <c r="C19" s="171"/>
      <c r="D19" s="172">
        <f>SUM(D16:D18)</f>
        <v>0</v>
      </c>
      <c r="E19" s="172">
        <f>SUM(E16:E18)</f>
        <v>0</v>
      </c>
      <c r="F19" s="172"/>
      <c r="G19" s="136"/>
      <c r="H19" s="131"/>
    </row>
    <row r="20" spans="1:8" ht="30.75" customHeight="1">
      <c r="A20" s="323" t="s">
        <v>525</v>
      </c>
      <c r="B20" s="324"/>
      <c r="C20" s="325"/>
      <c r="D20" s="326">
        <f>D19+D12</f>
        <v>2</v>
      </c>
      <c r="E20" s="148">
        <f>E19+E3</f>
        <v>0</v>
      </c>
      <c r="F20" s="147"/>
      <c r="G20" s="146"/>
      <c r="H20" s="131"/>
    </row>
    <row r="21" spans="1:8" ht="17.25" customHeight="1">
      <c r="A21" s="323" t="s">
        <v>184</v>
      </c>
      <c r="B21" s="324"/>
      <c r="C21" s="325"/>
      <c r="D21" s="327"/>
      <c r="E21" s="148">
        <f>E20*0.2</f>
        <v>0</v>
      </c>
      <c r="F21" s="147"/>
      <c r="G21" s="146"/>
      <c r="H21" s="131"/>
    </row>
    <row r="22" spans="1:8" ht="20.25" customHeight="1">
      <c r="A22" s="323" t="s">
        <v>534</v>
      </c>
      <c r="B22" s="324"/>
      <c r="C22" s="325"/>
      <c r="D22" s="328"/>
      <c r="E22" s="148">
        <f>E20+E21</f>
        <v>0</v>
      </c>
      <c r="F22" s="147"/>
      <c r="G22" s="146"/>
      <c r="H22" s="131"/>
    </row>
    <row r="23" spans="1:8">
      <c r="A23" s="146"/>
      <c r="B23" s="149"/>
      <c r="C23" s="146"/>
      <c r="D23" s="146"/>
      <c r="E23" s="146"/>
      <c r="F23" s="146"/>
      <c r="G23" s="146"/>
      <c r="H23" s="131"/>
    </row>
    <row r="24" spans="1:8" ht="15.75">
      <c r="A24" s="150" t="s">
        <v>285</v>
      </c>
      <c r="B24" s="315" t="s">
        <v>484</v>
      </c>
      <c r="C24" s="315"/>
      <c r="D24" s="315"/>
      <c r="E24" s="315"/>
      <c r="F24" s="315"/>
      <c r="G24" s="160"/>
      <c r="H24" s="154"/>
    </row>
    <row r="25" spans="1:8" ht="15.75">
      <c r="A25" s="151" t="s">
        <v>286</v>
      </c>
      <c r="B25" s="315" t="s">
        <v>406</v>
      </c>
      <c r="C25" s="315"/>
      <c r="D25" s="315"/>
      <c r="E25" s="315"/>
      <c r="F25" s="315"/>
      <c r="G25" s="161"/>
      <c r="H25" s="152"/>
    </row>
    <row r="26" spans="1:8" ht="15.75">
      <c r="A26" s="131"/>
      <c r="B26" s="316" t="s">
        <v>493</v>
      </c>
      <c r="C26" s="317"/>
      <c r="D26" s="317"/>
      <c r="E26" s="317"/>
      <c r="F26" s="317"/>
      <c r="G26" s="162"/>
      <c r="H26" s="131"/>
    </row>
  </sheetData>
  <mergeCells count="12">
    <mergeCell ref="B24:F24"/>
    <mergeCell ref="B25:F25"/>
    <mergeCell ref="B26:F26"/>
    <mergeCell ref="E1:F1"/>
    <mergeCell ref="A3:F3"/>
    <mergeCell ref="A4:F4"/>
    <mergeCell ref="A13:H13"/>
    <mergeCell ref="A15:F15"/>
    <mergeCell ref="A20:C20"/>
    <mergeCell ref="D20:D22"/>
    <mergeCell ref="A21:C21"/>
    <mergeCell ref="A22:C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4"/>
  <sheetViews>
    <sheetView zoomScale="71" zoomScaleNormal="71" workbookViewId="0">
      <selection activeCell="B17" sqref="B17"/>
    </sheetView>
  </sheetViews>
  <sheetFormatPr defaultColWidth="8.85546875" defaultRowHeight="12.75"/>
  <cols>
    <col min="1" max="1" width="8.85546875" style="11" customWidth="1"/>
    <col min="2" max="2" width="52.85546875" style="1" customWidth="1"/>
    <col min="3" max="3" width="15" style="1" customWidth="1"/>
    <col min="4" max="4" width="21.28515625" style="1" customWidth="1"/>
    <col min="5" max="16384" width="8.85546875" style="1"/>
  </cols>
  <sheetData>
    <row r="1" spans="1:10" s="131" customFormat="1" ht="37.5" customHeight="1">
      <c r="C1" s="318" t="s">
        <v>452</v>
      </c>
      <c r="D1" s="318"/>
    </row>
    <row r="2" spans="1:10" s="131" customFormat="1" ht="30.75" customHeight="1">
      <c r="A2" s="354" t="s">
        <v>407</v>
      </c>
      <c r="B2" s="354"/>
      <c r="C2" s="354"/>
      <c r="D2" s="354"/>
      <c r="E2" s="132"/>
      <c r="F2" s="132"/>
      <c r="G2" s="132"/>
      <c r="H2" s="132"/>
      <c r="I2" s="132"/>
      <c r="J2" s="132"/>
    </row>
    <row r="3" spans="1:10" ht="30.75" customHeight="1">
      <c r="A3" s="354"/>
      <c r="B3" s="354"/>
      <c r="C3" s="354"/>
      <c r="D3" s="354"/>
    </row>
    <row r="4" spans="1:10" ht="24" customHeight="1">
      <c r="A4" s="394"/>
      <c r="B4" s="394"/>
      <c r="C4" s="394"/>
      <c r="D4" s="394"/>
      <c r="E4" s="21"/>
      <c r="F4" s="21"/>
    </row>
    <row r="5" spans="1:10">
      <c r="D5" s="3"/>
    </row>
    <row r="6" spans="1:10" ht="15.75">
      <c r="A6" s="395" t="s">
        <v>70</v>
      </c>
      <c r="B6" s="395"/>
      <c r="C6" s="395"/>
      <c r="D6" s="395"/>
    </row>
    <row r="7" spans="1:10" ht="15.75">
      <c r="D7" s="15" t="s">
        <v>15</v>
      </c>
    </row>
    <row r="8" spans="1:10">
      <c r="A8" s="396" t="s">
        <v>2</v>
      </c>
      <c r="B8" s="398" t="s">
        <v>3</v>
      </c>
      <c r="C8" s="398" t="s">
        <v>4</v>
      </c>
      <c r="D8" s="398" t="s">
        <v>167</v>
      </c>
    </row>
    <row r="9" spans="1:10">
      <c r="A9" s="397"/>
      <c r="B9" s="399"/>
      <c r="C9" s="399"/>
      <c r="D9" s="398"/>
    </row>
    <row r="10" spans="1:10" ht="34.5" customHeight="1">
      <c r="A10" s="10" t="s">
        <v>302</v>
      </c>
      <c r="B10" s="17" t="s">
        <v>71</v>
      </c>
      <c r="C10" s="9" t="s">
        <v>72</v>
      </c>
      <c r="D10" s="18"/>
    </row>
    <row r="11" spans="1:10" ht="24" customHeight="1">
      <c r="A11" s="10" t="s">
        <v>303</v>
      </c>
      <c r="B11" s="17" t="s">
        <v>73</v>
      </c>
      <c r="C11" s="9" t="s">
        <v>72</v>
      </c>
      <c r="D11" s="18"/>
    </row>
    <row r="12" spans="1:10" ht="24.75" customHeight="1">
      <c r="A12" s="10" t="s">
        <v>304</v>
      </c>
      <c r="B12" s="17" t="s">
        <v>74</v>
      </c>
      <c r="C12" s="9" t="s">
        <v>72</v>
      </c>
      <c r="D12" s="18"/>
    </row>
    <row r="13" spans="1:10" ht="20.25" customHeight="1">
      <c r="A13" s="10" t="s">
        <v>305</v>
      </c>
      <c r="B13" s="17" t="s">
        <v>75</v>
      </c>
      <c r="C13" s="9" t="s">
        <v>72</v>
      </c>
      <c r="D13" s="18"/>
    </row>
    <row r="14" spans="1:10" ht="25.5">
      <c r="A14" s="10" t="s">
        <v>306</v>
      </c>
      <c r="B14" s="17" t="s">
        <v>76</v>
      </c>
      <c r="C14" s="9" t="s">
        <v>72</v>
      </c>
      <c r="D14" s="18"/>
    </row>
    <row r="15" spans="1:10" ht="25.5">
      <c r="A15" s="10" t="s">
        <v>307</v>
      </c>
      <c r="B15" s="17" t="s">
        <v>77</v>
      </c>
      <c r="C15" s="9" t="s">
        <v>72</v>
      </c>
      <c r="D15" s="18"/>
    </row>
    <row r="16" spans="1:10" ht="25.5">
      <c r="A16" s="10" t="s">
        <v>308</v>
      </c>
      <c r="B16" s="17" t="s">
        <v>78</v>
      </c>
      <c r="C16" s="9" t="s">
        <v>72</v>
      </c>
      <c r="D16" s="18"/>
    </row>
    <row r="17" spans="1:6" ht="25.5">
      <c r="A17" s="10" t="s">
        <v>309</v>
      </c>
      <c r="B17" s="17" t="s">
        <v>79</v>
      </c>
      <c r="C17" s="9" t="s">
        <v>72</v>
      </c>
      <c r="D17" s="18"/>
    </row>
    <row r="18" spans="1:6" ht="28.5" customHeight="1">
      <c r="A18" s="10" t="s">
        <v>310</v>
      </c>
      <c r="B18" s="17" t="s">
        <v>211</v>
      </c>
      <c r="C18" s="9" t="s">
        <v>72</v>
      </c>
      <c r="D18" s="18"/>
    </row>
    <row r="19" spans="1:6" ht="28.5" customHeight="1">
      <c r="A19" s="10" t="s">
        <v>311</v>
      </c>
      <c r="B19" s="17" t="s">
        <v>212</v>
      </c>
      <c r="C19" s="9" t="s">
        <v>72</v>
      </c>
      <c r="D19" s="18"/>
    </row>
    <row r="20" spans="1:6" ht="28.5" customHeight="1">
      <c r="A20" s="10" t="s">
        <v>312</v>
      </c>
      <c r="B20" s="17" t="s">
        <v>213</v>
      </c>
      <c r="C20" s="9" t="s">
        <v>72</v>
      </c>
      <c r="D20" s="18"/>
    </row>
    <row r="21" spans="1:6" ht="28.5" customHeight="1">
      <c r="A21" s="10" t="s">
        <v>313</v>
      </c>
      <c r="B21" s="17" t="s">
        <v>214</v>
      </c>
      <c r="C21" s="9" t="s">
        <v>72</v>
      </c>
      <c r="D21" s="18"/>
    </row>
    <row r="23" spans="1:6">
      <c r="A23" s="66"/>
      <c r="B23" s="61" t="s">
        <v>155</v>
      </c>
      <c r="C23" s="13"/>
      <c r="D23" s="13"/>
      <c r="E23" s="13"/>
    </row>
    <row r="24" spans="1:6" ht="77.25" customHeight="1">
      <c r="A24" s="67">
        <v>1</v>
      </c>
      <c r="B24" s="316" t="s">
        <v>493</v>
      </c>
      <c r="C24" s="317"/>
      <c r="D24" s="317"/>
      <c r="E24" s="317"/>
      <c r="F24" s="317"/>
    </row>
  </sheetData>
  <mergeCells count="9">
    <mergeCell ref="B24:F24"/>
    <mergeCell ref="C1:D1"/>
    <mergeCell ref="A2:D3"/>
    <mergeCell ref="A4:D4"/>
    <mergeCell ref="A6:D6"/>
    <mergeCell ref="A8:A9"/>
    <mergeCell ref="B8:B9"/>
    <mergeCell ref="C8:C9"/>
    <mergeCell ref="D8:D9"/>
  </mergeCells>
  <pageMargins left="0.7" right="0.7" top="0.75" bottom="0.75" header="0.3" footer="0.3"/>
  <pageSetup paperSize="9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zoomScale="75" zoomScaleNormal="75" workbookViewId="0">
      <selection activeCell="A6" sqref="A6:F6"/>
    </sheetView>
  </sheetViews>
  <sheetFormatPr defaultColWidth="8.85546875" defaultRowHeight="12.75"/>
  <cols>
    <col min="1" max="1" width="6.42578125" style="1" customWidth="1"/>
    <col min="2" max="2" width="35.140625" style="1" customWidth="1"/>
    <col min="3" max="3" width="8.85546875" style="1" customWidth="1"/>
    <col min="4" max="4" width="13.28515625" style="1" customWidth="1"/>
    <col min="5" max="5" width="15.140625" style="1" customWidth="1"/>
    <col min="6" max="6" width="14.28515625" style="1" customWidth="1"/>
    <col min="7" max="7" width="5.85546875" style="1" customWidth="1"/>
    <col min="8" max="11" width="14.28515625" style="1" customWidth="1"/>
    <col min="12" max="12" width="17.42578125" style="1" customWidth="1"/>
    <col min="13" max="16384" width="8.85546875" style="1"/>
  </cols>
  <sheetData>
    <row r="1" spans="1:12" s="131" customFormat="1" ht="37.5" customHeight="1">
      <c r="E1" s="318" t="s">
        <v>452</v>
      </c>
      <c r="F1" s="318"/>
    </row>
    <row r="2" spans="1:12" s="131" customFormat="1" ht="30" customHeight="1">
      <c r="A2" s="354" t="s">
        <v>407</v>
      </c>
      <c r="B2" s="354"/>
      <c r="C2" s="354"/>
      <c r="D2" s="354"/>
      <c r="E2" s="354"/>
      <c r="F2" s="354"/>
      <c r="G2" s="132"/>
      <c r="H2" s="132"/>
      <c r="I2" s="132"/>
      <c r="J2" s="132"/>
    </row>
    <row r="3" spans="1:12" ht="30" customHeight="1">
      <c r="A3" s="354"/>
      <c r="B3" s="354"/>
      <c r="C3" s="354"/>
      <c r="D3" s="354"/>
      <c r="E3" s="354"/>
      <c r="F3" s="354"/>
    </row>
    <row r="4" spans="1:12" ht="36" customHeight="1">
      <c r="G4" s="104"/>
      <c r="H4" s="104"/>
      <c r="I4" s="104"/>
      <c r="J4" s="104"/>
      <c r="K4" s="104"/>
      <c r="L4" s="19"/>
    </row>
    <row r="5" spans="1:12" ht="15.75">
      <c r="A5" s="395" t="s">
        <v>80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</row>
    <row r="6" spans="1:12" ht="34.5" customHeight="1">
      <c r="A6" s="316"/>
      <c r="B6" s="316"/>
      <c r="C6" s="316"/>
      <c r="D6" s="316"/>
      <c r="E6" s="316"/>
      <c r="F6" s="316"/>
      <c r="G6" s="20"/>
      <c r="H6" s="20"/>
      <c r="I6" s="20"/>
      <c r="J6" s="20"/>
      <c r="K6" s="20"/>
      <c r="L6" s="56"/>
    </row>
    <row r="7" spans="1:12" ht="15.75">
      <c r="A7" s="20"/>
      <c r="B7" s="20"/>
      <c r="C7" s="20"/>
      <c r="D7" s="20"/>
      <c r="E7" s="20"/>
      <c r="F7" s="15" t="s">
        <v>176</v>
      </c>
      <c r="G7" s="15"/>
      <c r="H7" s="58"/>
      <c r="I7" s="58"/>
      <c r="J7" s="15"/>
      <c r="K7" s="15"/>
      <c r="L7" s="20"/>
    </row>
    <row r="8" spans="1:12" ht="25.5">
      <c r="A8" s="53" t="s">
        <v>2</v>
      </c>
      <c r="B8" s="53" t="s">
        <v>81</v>
      </c>
      <c r="C8" s="57" t="s">
        <v>5</v>
      </c>
      <c r="D8" s="53" t="s">
        <v>82</v>
      </c>
      <c r="E8" s="398" t="s">
        <v>231</v>
      </c>
      <c r="F8" s="398"/>
      <c r="G8" s="105"/>
      <c r="H8" s="401"/>
      <c r="I8" s="402"/>
      <c r="J8" s="401"/>
      <c r="K8" s="402"/>
      <c r="L8" s="19"/>
    </row>
    <row r="9" spans="1:12" ht="25.5">
      <c r="A9" s="64" t="s">
        <v>290</v>
      </c>
      <c r="B9" s="59" t="s">
        <v>83</v>
      </c>
      <c r="C9" s="55" t="s">
        <v>1</v>
      </c>
      <c r="D9" s="55">
        <v>1</v>
      </c>
      <c r="E9" s="400"/>
      <c r="F9" s="400"/>
      <c r="G9" s="62"/>
      <c r="H9" s="62"/>
      <c r="I9" s="62"/>
      <c r="J9" s="62"/>
      <c r="K9" s="62"/>
      <c r="L9" s="19"/>
    </row>
    <row r="10" spans="1:12" ht="35.25" customHeight="1">
      <c r="A10" s="64" t="s">
        <v>291</v>
      </c>
      <c r="B10" s="59" t="s">
        <v>172</v>
      </c>
      <c r="C10" s="55" t="s">
        <v>1</v>
      </c>
      <c r="D10" s="55">
        <v>1</v>
      </c>
      <c r="E10" s="400"/>
      <c r="F10" s="400"/>
      <c r="G10" s="62"/>
      <c r="H10" s="62"/>
      <c r="I10" s="62"/>
      <c r="J10" s="62"/>
      <c r="K10" s="62"/>
      <c r="L10" s="19"/>
    </row>
    <row r="11" spans="1:12" ht="55.5" customHeight="1">
      <c r="A11" s="64" t="s">
        <v>292</v>
      </c>
      <c r="B11" s="59" t="s">
        <v>120</v>
      </c>
      <c r="C11" s="55" t="s">
        <v>1</v>
      </c>
      <c r="D11" s="55">
        <v>1</v>
      </c>
      <c r="E11" s="400"/>
      <c r="F11" s="400"/>
      <c r="G11" s="62"/>
      <c r="H11" s="62"/>
      <c r="I11" s="62"/>
      <c r="J11" s="62"/>
      <c r="K11" s="62"/>
      <c r="L11" s="19"/>
    </row>
    <row r="12" spans="1:12" ht="43.5" customHeight="1">
      <c r="A12" s="64" t="s">
        <v>293</v>
      </c>
      <c r="B12" s="59" t="s">
        <v>121</v>
      </c>
      <c r="C12" s="55" t="s">
        <v>1</v>
      </c>
      <c r="D12" s="55">
        <v>1</v>
      </c>
      <c r="E12" s="400"/>
      <c r="F12" s="400"/>
      <c r="G12" s="62"/>
      <c r="H12" s="62"/>
      <c r="I12" s="62"/>
      <c r="J12" s="62"/>
      <c r="K12" s="62"/>
      <c r="L12" s="19"/>
    </row>
    <row r="13" spans="1:12" ht="56.25" customHeight="1">
      <c r="A13" s="64" t="s">
        <v>294</v>
      </c>
      <c r="B13" s="59" t="s">
        <v>122</v>
      </c>
      <c r="C13" s="55" t="s">
        <v>1</v>
      </c>
      <c r="D13" s="55">
        <v>1</v>
      </c>
      <c r="E13" s="400"/>
      <c r="F13" s="400"/>
      <c r="G13" s="62"/>
      <c r="H13" s="62"/>
      <c r="I13" s="62"/>
      <c r="J13" s="62"/>
      <c r="K13" s="62"/>
      <c r="L13" s="19"/>
    </row>
    <row r="14" spans="1:12" ht="56.25" customHeight="1">
      <c r="A14" s="64" t="s">
        <v>295</v>
      </c>
      <c r="B14" s="59" t="s">
        <v>123</v>
      </c>
      <c r="C14" s="55" t="s">
        <v>1</v>
      </c>
      <c r="D14" s="55">
        <v>1</v>
      </c>
      <c r="E14" s="400"/>
      <c r="F14" s="400"/>
      <c r="G14" s="62"/>
      <c r="H14" s="62"/>
      <c r="I14" s="62"/>
      <c r="J14" s="62"/>
      <c r="K14" s="62"/>
      <c r="L14" s="19"/>
    </row>
    <row r="15" spans="1:12" ht="46.5" customHeight="1">
      <c r="A15" s="64" t="s">
        <v>296</v>
      </c>
      <c r="B15" s="59" t="s">
        <v>124</v>
      </c>
      <c r="C15" s="55" t="s">
        <v>1</v>
      </c>
      <c r="D15" s="55">
        <v>1</v>
      </c>
      <c r="E15" s="400"/>
      <c r="F15" s="400"/>
      <c r="G15" s="62"/>
      <c r="H15" s="62"/>
      <c r="I15" s="62"/>
      <c r="J15" s="62"/>
      <c r="K15" s="62"/>
      <c r="L15" s="19"/>
    </row>
    <row r="16" spans="1:12" ht="36.75" customHeight="1">
      <c r="A16" s="64" t="s">
        <v>297</v>
      </c>
      <c r="B16" s="59" t="s">
        <v>125</v>
      </c>
      <c r="C16" s="55" t="s">
        <v>1</v>
      </c>
      <c r="D16" s="55">
        <v>1</v>
      </c>
      <c r="E16" s="400"/>
      <c r="F16" s="400"/>
      <c r="G16" s="62"/>
      <c r="H16" s="62"/>
      <c r="I16" s="62"/>
      <c r="J16" s="62"/>
      <c r="K16" s="62"/>
      <c r="L16" s="19"/>
    </row>
    <row r="17" spans="1:12" ht="25.5">
      <c r="A17" s="64" t="s">
        <v>298</v>
      </c>
      <c r="B17" s="59" t="s">
        <v>126</v>
      </c>
      <c r="C17" s="55" t="s">
        <v>20</v>
      </c>
      <c r="D17" s="229">
        <v>1</v>
      </c>
      <c r="E17" s="403"/>
      <c r="F17" s="404"/>
      <c r="G17" s="106"/>
      <c r="H17" s="106"/>
      <c r="I17" s="106"/>
      <c r="J17" s="106"/>
      <c r="K17" s="106"/>
      <c r="L17" s="19"/>
    </row>
    <row r="18" spans="1:12" ht="25.5">
      <c r="A18" s="64" t="s">
        <v>299</v>
      </c>
      <c r="B18" s="59" t="s">
        <v>127</v>
      </c>
      <c r="C18" s="55" t="s">
        <v>20</v>
      </c>
      <c r="D18" s="229">
        <v>1</v>
      </c>
      <c r="E18" s="403"/>
      <c r="F18" s="404"/>
      <c r="G18" s="106"/>
      <c r="H18" s="106"/>
      <c r="I18" s="106"/>
      <c r="J18" s="106"/>
      <c r="K18" s="106"/>
      <c r="L18" s="19"/>
    </row>
    <row r="19" spans="1:12">
      <c r="A19" s="64" t="s">
        <v>300</v>
      </c>
      <c r="B19" s="59" t="s">
        <v>58</v>
      </c>
      <c r="C19" s="55" t="s">
        <v>20</v>
      </c>
      <c r="D19" s="229">
        <v>1</v>
      </c>
      <c r="E19" s="403"/>
      <c r="F19" s="404"/>
      <c r="G19" s="106"/>
      <c r="H19" s="106"/>
      <c r="I19" s="106"/>
      <c r="J19" s="106"/>
      <c r="K19" s="106"/>
      <c r="L19" s="19"/>
    </row>
    <row r="20" spans="1:12" ht="25.5">
      <c r="A20" s="64" t="s">
        <v>301</v>
      </c>
      <c r="B20" s="59" t="s">
        <v>128</v>
      </c>
      <c r="C20" s="55" t="s">
        <v>20</v>
      </c>
      <c r="D20" s="229">
        <v>1</v>
      </c>
      <c r="E20" s="403"/>
      <c r="F20" s="404"/>
      <c r="G20" s="106"/>
      <c r="H20" s="106"/>
      <c r="I20" s="106"/>
      <c r="J20" s="106"/>
      <c r="K20" s="106"/>
      <c r="L20" s="19"/>
    </row>
    <row r="21" spans="1:12">
      <c r="A21" s="60"/>
      <c r="B21" s="61"/>
      <c r="C21" s="13"/>
      <c r="D21" s="13"/>
      <c r="E21" s="62"/>
      <c r="F21" s="62"/>
      <c r="G21" s="62"/>
      <c r="H21" s="62"/>
      <c r="I21" s="62"/>
      <c r="J21" s="62"/>
      <c r="K21" s="62"/>
      <c r="L21" s="19"/>
    </row>
    <row r="22" spans="1:12">
      <c r="A22" s="63"/>
      <c r="B22" s="61" t="s">
        <v>155</v>
      </c>
      <c r="C22" s="13"/>
      <c r="D22" s="13"/>
      <c r="E22" s="13"/>
      <c r="F22" s="19"/>
      <c r="G22" s="19"/>
      <c r="H22" s="19"/>
      <c r="I22" s="62"/>
      <c r="J22" s="19"/>
      <c r="K22" s="19"/>
      <c r="L22" s="19"/>
    </row>
    <row r="23" spans="1:12" ht="91.5" customHeight="1">
      <c r="A23" s="65">
        <v>1</v>
      </c>
      <c r="B23" s="316" t="s">
        <v>493</v>
      </c>
      <c r="C23" s="317"/>
      <c r="D23" s="317"/>
      <c r="E23" s="317"/>
      <c r="F23" s="317"/>
      <c r="G23" s="215"/>
      <c r="H23" s="54"/>
      <c r="I23" s="62"/>
      <c r="J23" s="54"/>
      <c r="K23" s="54"/>
      <c r="L23" s="52"/>
    </row>
    <row r="24" spans="1:1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</sheetData>
  <mergeCells count="20">
    <mergeCell ref="B23:F23"/>
    <mergeCell ref="E18:F18"/>
    <mergeCell ref="E19:F19"/>
    <mergeCell ref="E20:F20"/>
    <mergeCell ref="E12:F12"/>
    <mergeCell ref="E13:F13"/>
    <mergeCell ref="E14:F14"/>
    <mergeCell ref="E15:F15"/>
    <mergeCell ref="E16:F16"/>
    <mergeCell ref="E17:F17"/>
    <mergeCell ref="E1:F1"/>
    <mergeCell ref="A2:F3"/>
    <mergeCell ref="E11:F11"/>
    <mergeCell ref="A6:F6"/>
    <mergeCell ref="A5:L5"/>
    <mergeCell ref="E8:F8"/>
    <mergeCell ref="E9:F9"/>
    <mergeCell ref="E10:F10"/>
    <mergeCell ref="H8:I8"/>
    <mergeCell ref="J8:K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08"/>
  <sheetViews>
    <sheetView topLeftCell="A4" zoomScale="77" zoomScaleNormal="77" workbookViewId="0">
      <selection activeCell="A3" sqref="A3:M3"/>
    </sheetView>
  </sheetViews>
  <sheetFormatPr defaultColWidth="8.85546875" defaultRowHeight="12.75"/>
  <cols>
    <col min="1" max="1" width="6.42578125" style="11" customWidth="1"/>
    <col min="2" max="2" width="35.140625" style="1" customWidth="1"/>
    <col min="3" max="3" width="8.85546875" style="1" customWidth="1"/>
    <col min="4" max="4" width="13.28515625" style="1" customWidth="1"/>
    <col min="5" max="5" width="15.140625" style="1" customWidth="1"/>
    <col min="6" max="6" width="14.28515625" style="1" customWidth="1"/>
    <col min="7" max="7" width="17.42578125" style="1" customWidth="1"/>
    <col min="8" max="8" width="13" style="1" customWidth="1"/>
    <col min="9" max="9" width="13.85546875" style="1" customWidth="1"/>
    <col min="10" max="10" width="8.42578125" style="16" customWidth="1"/>
    <col min="11" max="11" width="12" style="16" customWidth="1"/>
    <col min="12" max="12" width="11.42578125" style="16" customWidth="1"/>
    <col min="13" max="13" width="12.7109375" style="1" customWidth="1"/>
    <col min="14" max="14" width="12.140625" style="1" customWidth="1"/>
    <col min="15" max="15" width="8.85546875" style="1"/>
    <col min="16" max="16" width="15.28515625" style="1" customWidth="1"/>
    <col min="17" max="16384" width="8.85546875" style="1"/>
  </cols>
  <sheetData>
    <row r="1" spans="1:16" s="131" customFormat="1" ht="37.5" customHeight="1">
      <c r="L1" s="318" t="s">
        <v>452</v>
      </c>
      <c r="M1" s="318"/>
    </row>
    <row r="2" spans="1:16" s="131" customFormat="1" ht="31.5" customHeight="1">
      <c r="A2" s="354" t="s">
        <v>407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</row>
    <row r="3" spans="1:16" ht="29.25" customHeight="1">
      <c r="A3" s="316"/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19"/>
    </row>
    <row r="4" spans="1:16" ht="13.5" customHeight="1">
      <c r="A4" s="124"/>
      <c r="B4" s="80"/>
      <c r="C4" s="81"/>
      <c r="D4" s="32"/>
      <c r="E4" s="32"/>
      <c r="F4" s="32"/>
      <c r="G4" s="32"/>
      <c r="J4" s="1"/>
      <c r="K4" s="1"/>
      <c r="L4" s="1"/>
    </row>
    <row r="5" spans="1:16">
      <c r="A5" s="124"/>
      <c r="B5" s="81"/>
      <c r="C5" s="81"/>
      <c r="D5" s="32"/>
      <c r="E5" s="32"/>
      <c r="F5" s="32"/>
      <c r="G5" s="32"/>
      <c r="J5" s="1"/>
      <c r="K5" s="1"/>
      <c r="L5" s="1"/>
    </row>
    <row r="6" spans="1:16">
      <c r="A6" s="410" t="s">
        <v>288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05"/>
      <c r="N6" s="21"/>
    </row>
    <row r="7" spans="1:16" ht="16.5" thickBot="1">
      <c r="M7" s="123" t="s">
        <v>236</v>
      </c>
      <c r="N7" s="123"/>
    </row>
    <row r="8" spans="1:16" ht="27.75" customHeight="1">
      <c r="A8" s="412" t="s">
        <v>84</v>
      </c>
      <c r="B8" s="418" t="s">
        <v>85</v>
      </c>
      <c r="C8" s="419" t="s">
        <v>86</v>
      </c>
      <c r="D8" s="420"/>
      <c r="E8" s="420"/>
      <c r="F8" s="420"/>
      <c r="G8" s="420"/>
      <c r="H8" s="420"/>
      <c r="I8" s="418"/>
      <c r="J8" s="421" t="s">
        <v>451</v>
      </c>
      <c r="K8" s="422"/>
      <c r="L8" s="422"/>
      <c r="M8" s="422"/>
      <c r="N8" s="422"/>
      <c r="O8" s="422"/>
      <c r="P8" s="423"/>
    </row>
    <row r="9" spans="1:16" ht="55.5" customHeight="1">
      <c r="A9" s="413"/>
      <c r="B9" s="408"/>
      <c r="C9" s="409" t="s">
        <v>4</v>
      </c>
      <c r="D9" s="407" t="s">
        <v>219</v>
      </c>
      <c r="E9" s="407"/>
      <c r="F9" s="407" t="s">
        <v>219</v>
      </c>
      <c r="G9" s="407"/>
      <c r="H9" s="407" t="s">
        <v>219</v>
      </c>
      <c r="I9" s="408"/>
      <c r="J9" s="409" t="s">
        <v>4</v>
      </c>
      <c r="K9" s="414" t="s">
        <v>219</v>
      </c>
      <c r="L9" s="416"/>
      <c r="M9" s="416"/>
      <c r="N9" s="416"/>
      <c r="O9" s="416"/>
      <c r="P9" s="417"/>
    </row>
    <row r="10" spans="1:16" ht="17.25" customHeight="1">
      <c r="A10" s="413"/>
      <c r="B10" s="408"/>
      <c r="C10" s="409"/>
      <c r="D10" s="407" t="s">
        <v>87</v>
      </c>
      <c r="E10" s="407"/>
      <c r="F10" s="407" t="s">
        <v>88</v>
      </c>
      <c r="G10" s="407"/>
      <c r="H10" s="407" t="s">
        <v>89</v>
      </c>
      <c r="I10" s="408"/>
      <c r="J10" s="409"/>
      <c r="K10" s="414" t="s">
        <v>87</v>
      </c>
      <c r="L10" s="415"/>
      <c r="M10" s="414" t="s">
        <v>88</v>
      </c>
      <c r="N10" s="415"/>
      <c r="O10" s="407" t="s">
        <v>89</v>
      </c>
      <c r="P10" s="408"/>
    </row>
    <row r="11" spans="1:16" ht="24" customHeight="1">
      <c r="A11" s="413"/>
      <c r="B11" s="408"/>
      <c r="C11" s="409"/>
      <c r="D11" s="241" t="s">
        <v>90</v>
      </c>
      <c r="E11" s="241" t="s">
        <v>91</v>
      </c>
      <c r="F11" s="241" t="s">
        <v>90</v>
      </c>
      <c r="G11" s="241" t="s">
        <v>91</v>
      </c>
      <c r="H11" s="241" t="s">
        <v>90</v>
      </c>
      <c r="I11" s="242" t="s">
        <v>91</v>
      </c>
      <c r="J11" s="409"/>
      <c r="K11" s="241" t="s">
        <v>90</v>
      </c>
      <c r="L11" s="241" t="s">
        <v>91</v>
      </c>
      <c r="M11" s="241" t="s">
        <v>90</v>
      </c>
      <c r="N11" s="241" t="s">
        <v>91</v>
      </c>
      <c r="O11" s="241" t="s">
        <v>90</v>
      </c>
      <c r="P11" s="242" t="s">
        <v>91</v>
      </c>
    </row>
    <row r="12" spans="1:16" ht="18.75" customHeight="1">
      <c r="A12" s="256" t="s">
        <v>314</v>
      </c>
      <c r="B12" s="257" t="s">
        <v>92</v>
      </c>
      <c r="C12" s="243" t="s">
        <v>6</v>
      </c>
      <c r="D12" s="40"/>
      <c r="E12" s="40"/>
      <c r="F12" s="40"/>
      <c r="G12" s="40"/>
      <c r="H12" s="40"/>
      <c r="I12" s="244"/>
      <c r="J12" s="264" t="s">
        <v>7</v>
      </c>
      <c r="K12" s="39"/>
      <c r="L12" s="39"/>
      <c r="M12" s="40"/>
      <c r="N12" s="225"/>
      <c r="O12" s="6"/>
      <c r="P12" s="248"/>
    </row>
    <row r="13" spans="1:16" ht="19.5" customHeight="1">
      <c r="A13" s="256" t="s">
        <v>315</v>
      </c>
      <c r="B13" s="257" t="s">
        <v>93</v>
      </c>
      <c r="C13" s="243" t="s">
        <v>6</v>
      </c>
      <c r="D13" s="40"/>
      <c r="E13" s="40"/>
      <c r="F13" s="245"/>
      <c r="G13" s="40"/>
      <c r="H13" s="40"/>
      <c r="I13" s="244"/>
      <c r="J13" s="264" t="s">
        <v>7</v>
      </c>
      <c r="K13" s="39"/>
      <c r="L13" s="39"/>
      <c r="M13" s="40"/>
      <c r="N13" s="225"/>
      <c r="O13" s="6"/>
      <c r="P13" s="248"/>
    </row>
    <row r="14" spans="1:16" ht="16.5" customHeight="1">
      <c r="A14" s="256" t="s">
        <v>316</v>
      </c>
      <c r="B14" s="257" t="s">
        <v>94</v>
      </c>
      <c r="C14" s="243" t="s">
        <v>6</v>
      </c>
      <c r="D14" s="40"/>
      <c r="E14" s="40"/>
      <c r="F14" s="40"/>
      <c r="G14" s="40"/>
      <c r="H14" s="40"/>
      <c r="I14" s="244"/>
      <c r="J14" s="264" t="s">
        <v>7</v>
      </c>
      <c r="K14" s="39"/>
      <c r="L14" s="39"/>
      <c r="M14" s="40"/>
      <c r="N14" s="225"/>
      <c r="O14" s="6"/>
      <c r="P14" s="248"/>
    </row>
    <row r="15" spans="1:16" ht="20.25" customHeight="1">
      <c r="A15" s="256" t="s">
        <v>317</v>
      </c>
      <c r="B15" s="257" t="s">
        <v>65</v>
      </c>
      <c r="C15" s="243" t="s">
        <v>6</v>
      </c>
      <c r="D15" s="40"/>
      <c r="E15" s="40"/>
      <c r="F15" s="40"/>
      <c r="G15" s="40"/>
      <c r="H15" s="40"/>
      <c r="I15" s="244"/>
      <c r="J15" s="264" t="s">
        <v>7</v>
      </c>
      <c r="K15" s="39"/>
      <c r="L15" s="39"/>
      <c r="M15" s="40"/>
      <c r="N15" s="225"/>
      <c r="O15" s="6"/>
      <c r="P15" s="248"/>
    </row>
    <row r="16" spans="1:16" ht="20.25" customHeight="1">
      <c r="A16" s="256" t="s">
        <v>318</v>
      </c>
      <c r="B16" s="257" t="s">
        <v>64</v>
      </c>
      <c r="C16" s="243" t="s">
        <v>6</v>
      </c>
      <c r="D16" s="40"/>
      <c r="E16" s="40"/>
      <c r="F16" s="40"/>
      <c r="G16" s="40"/>
      <c r="H16" s="40"/>
      <c r="I16" s="244"/>
      <c r="J16" s="264" t="s">
        <v>7</v>
      </c>
      <c r="K16" s="39"/>
      <c r="L16" s="39"/>
      <c r="M16" s="40"/>
      <c r="N16" s="225"/>
      <c r="O16" s="6"/>
      <c r="P16" s="248"/>
    </row>
    <row r="17" spans="1:16" ht="16.5" customHeight="1">
      <c r="A17" s="256" t="s">
        <v>319</v>
      </c>
      <c r="B17" s="257" t="s">
        <v>95</v>
      </c>
      <c r="C17" s="243" t="s">
        <v>6</v>
      </c>
      <c r="D17" s="40"/>
      <c r="E17" s="40"/>
      <c r="F17" s="40"/>
      <c r="G17" s="40"/>
      <c r="H17" s="40"/>
      <c r="I17" s="244"/>
      <c r="J17" s="264" t="s">
        <v>7</v>
      </c>
      <c r="K17" s="39"/>
      <c r="L17" s="39"/>
      <c r="M17" s="40"/>
      <c r="N17" s="225"/>
      <c r="O17" s="6"/>
      <c r="P17" s="248"/>
    </row>
    <row r="18" spans="1:16" ht="16.5" customHeight="1">
      <c r="A18" s="256" t="s">
        <v>320</v>
      </c>
      <c r="B18" s="257" t="s">
        <v>107</v>
      </c>
      <c r="C18" s="243" t="s">
        <v>6</v>
      </c>
      <c r="D18" s="40"/>
      <c r="E18" s="40"/>
      <c r="F18" s="40"/>
      <c r="G18" s="40"/>
      <c r="H18" s="40"/>
      <c r="I18" s="244"/>
      <c r="J18" s="264" t="s">
        <v>7</v>
      </c>
      <c r="K18" s="39"/>
      <c r="L18" s="39"/>
      <c r="M18" s="40"/>
      <c r="N18" s="225"/>
      <c r="O18" s="6"/>
      <c r="P18" s="248"/>
    </row>
    <row r="19" spans="1:16" ht="19.5" customHeight="1">
      <c r="A19" s="256" t="s">
        <v>321</v>
      </c>
      <c r="B19" s="257" t="s">
        <v>96</v>
      </c>
      <c r="C19" s="243" t="s">
        <v>6</v>
      </c>
      <c r="D19" s="40"/>
      <c r="E19" s="40"/>
      <c r="F19" s="40"/>
      <c r="G19" s="40"/>
      <c r="H19" s="40"/>
      <c r="I19" s="244"/>
      <c r="J19" s="264" t="s">
        <v>7</v>
      </c>
      <c r="K19" s="39"/>
      <c r="L19" s="39"/>
      <c r="M19" s="40"/>
      <c r="N19" s="225"/>
      <c r="O19" s="6"/>
      <c r="P19" s="248"/>
    </row>
    <row r="20" spans="1:16" ht="20.25" customHeight="1">
      <c r="A20" s="256" t="s">
        <v>322</v>
      </c>
      <c r="B20" s="257" t="s">
        <v>97</v>
      </c>
      <c r="C20" s="243" t="s">
        <v>6</v>
      </c>
      <c r="D20" s="40"/>
      <c r="E20" s="40"/>
      <c r="F20" s="40"/>
      <c r="G20" s="40"/>
      <c r="H20" s="40"/>
      <c r="I20" s="244"/>
      <c r="J20" s="264" t="s">
        <v>7</v>
      </c>
      <c r="K20" s="39"/>
      <c r="L20" s="39"/>
      <c r="M20" s="40"/>
      <c r="N20" s="225"/>
      <c r="O20" s="6"/>
      <c r="P20" s="248"/>
    </row>
    <row r="21" spans="1:16" ht="25.5" customHeight="1">
      <c r="A21" s="256" t="s">
        <v>323</v>
      </c>
      <c r="B21" s="257" t="s">
        <v>136</v>
      </c>
      <c r="C21" s="243" t="s">
        <v>6</v>
      </c>
      <c r="D21" s="40"/>
      <c r="E21" s="40"/>
      <c r="F21" s="40"/>
      <c r="G21" s="40"/>
      <c r="H21" s="40"/>
      <c r="I21" s="244"/>
      <c r="J21" s="264" t="s">
        <v>7</v>
      </c>
      <c r="K21" s="68"/>
      <c r="L21" s="39"/>
      <c r="M21" s="40"/>
      <c r="N21" s="225"/>
      <c r="O21" s="6"/>
      <c r="P21" s="248"/>
    </row>
    <row r="22" spans="1:16" ht="20.25" customHeight="1">
      <c r="A22" s="256" t="s">
        <v>324</v>
      </c>
      <c r="B22" s="257" t="s">
        <v>106</v>
      </c>
      <c r="C22" s="243" t="s">
        <v>6</v>
      </c>
      <c r="D22" s="40"/>
      <c r="E22" s="40"/>
      <c r="F22" s="40"/>
      <c r="G22" s="40"/>
      <c r="H22" s="40"/>
      <c r="I22" s="244"/>
      <c r="J22" s="264" t="s">
        <v>7</v>
      </c>
      <c r="K22" s="39"/>
      <c r="L22" s="39"/>
      <c r="M22" s="40"/>
      <c r="N22" s="225"/>
      <c r="O22" s="6"/>
      <c r="P22" s="248"/>
    </row>
    <row r="23" spans="1:16" ht="20.25" customHeight="1">
      <c r="A23" s="256" t="s">
        <v>325</v>
      </c>
      <c r="B23" s="257" t="s">
        <v>135</v>
      </c>
      <c r="C23" s="243" t="s">
        <v>6</v>
      </c>
      <c r="D23" s="40"/>
      <c r="E23" s="40"/>
      <c r="F23" s="40"/>
      <c r="G23" s="40"/>
      <c r="H23" s="40"/>
      <c r="I23" s="244"/>
      <c r="J23" s="264" t="s">
        <v>7</v>
      </c>
      <c r="K23" s="39"/>
      <c r="L23" s="39"/>
      <c r="M23" s="40"/>
      <c r="N23" s="225"/>
      <c r="O23" s="6"/>
      <c r="P23" s="248"/>
    </row>
    <row r="24" spans="1:16" ht="21" customHeight="1">
      <c r="A24" s="256" t="s">
        <v>326</v>
      </c>
      <c r="B24" s="257" t="s">
        <v>67</v>
      </c>
      <c r="C24" s="243" t="s">
        <v>6</v>
      </c>
      <c r="D24" s="40"/>
      <c r="E24" s="40"/>
      <c r="F24" s="40"/>
      <c r="G24" s="40"/>
      <c r="H24" s="40"/>
      <c r="I24" s="244"/>
      <c r="J24" s="264" t="s">
        <v>7</v>
      </c>
      <c r="K24" s="39"/>
      <c r="L24" s="39"/>
      <c r="M24" s="40"/>
      <c r="N24" s="225"/>
      <c r="O24" s="6"/>
      <c r="P24" s="248"/>
    </row>
    <row r="25" spans="1:16" ht="21.75" customHeight="1">
      <c r="A25" s="256" t="s">
        <v>327</v>
      </c>
      <c r="B25" s="257" t="s">
        <v>115</v>
      </c>
      <c r="C25" s="243" t="s">
        <v>6</v>
      </c>
      <c r="D25" s="40"/>
      <c r="E25" s="40"/>
      <c r="F25" s="40"/>
      <c r="G25" s="40"/>
      <c r="H25" s="40"/>
      <c r="I25" s="244"/>
      <c r="J25" s="264" t="s">
        <v>7</v>
      </c>
      <c r="K25" s="39"/>
      <c r="L25" s="39"/>
      <c r="M25" s="40"/>
      <c r="N25" s="225"/>
      <c r="O25" s="6"/>
      <c r="P25" s="248"/>
    </row>
    <row r="26" spans="1:16" ht="20.25" customHeight="1">
      <c r="A26" s="256" t="s">
        <v>328</v>
      </c>
      <c r="B26" s="257" t="s">
        <v>177</v>
      </c>
      <c r="C26" s="243" t="s">
        <v>6</v>
      </c>
      <c r="D26" s="40"/>
      <c r="E26" s="40"/>
      <c r="F26" s="40"/>
      <c r="G26" s="40"/>
      <c r="H26" s="40"/>
      <c r="I26" s="244"/>
      <c r="J26" s="264" t="s">
        <v>7</v>
      </c>
      <c r="K26" s="39"/>
      <c r="L26" s="39"/>
      <c r="M26" s="40"/>
      <c r="N26" s="225"/>
      <c r="O26" s="6"/>
      <c r="P26" s="248"/>
    </row>
    <row r="27" spans="1:16" ht="22.5" customHeight="1">
      <c r="A27" s="256" t="s">
        <v>329</v>
      </c>
      <c r="B27" s="257" t="s">
        <v>98</v>
      </c>
      <c r="C27" s="243" t="s">
        <v>6</v>
      </c>
      <c r="D27" s="40"/>
      <c r="E27" s="40"/>
      <c r="F27" s="40"/>
      <c r="G27" s="40"/>
      <c r="H27" s="40"/>
      <c r="I27" s="244"/>
      <c r="J27" s="264" t="s">
        <v>7</v>
      </c>
      <c r="K27" s="39"/>
      <c r="L27" s="39"/>
      <c r="M27" s="40"/>
      <c r="N27" s="225"/>
      <c r="O27" s="6"/>
      <c r="P27" s="248"/>
    </row>
    <row r="28" spans="1:16" ht="20.25" customHeight="1">
      <c r="A28" s="256" t="s">
        <v>330</v>
      </c>
      <c r="B28" s="257" t="s">
        <v>69</v>
      </c>
      <c r="C28" s="243" t="s">
        <v>6</v>
      </c>
      <c r="D28" s="40"/>
      <c r="E28" s="40"/>
      <c r="F28" s="40"/>
      <c r="G28" s="40"/>
      <c r="H28" s="40"/>
      <c r="I28" s="244"/>
      <c r="J28" s="264" t="s">
        <v>7</v>
      </c>
      <c r="K28" s="39"/>
      <c r="L28" s="39"/>
      <c r="M28" s="40"/>
      <c r="N28" s="225"/>
      <c r="O28" s="6"/>
      <c r="P28" s="248"/>
    </row>
    <row r="29" spans="1:16" ht="21.75" customHeight="1">
      <c r="A29" s="256" t="s">
        <v>331</v>
      </c>
      <c r="B29" s="257" t="s">
        <v>99</v>
      </c>
      <c r="C29" s="243" t="s">
        <v>6</v>
      </c>
      <c r="D29" s="40"/>
      <c r="E29" s="40"/>
      <c r="F29" s="40"/>
      <c r="G29" s="40"/>
      <c r="H29" s="40"/>
      <c r="I29" s="244"/>
      <c r="J29" s="264" t="s">
        <v>7</v>
      </c>
      <c r="K29" s="39"/>
      <c r="L29" s="39"/>
      <c r="M29" s="40"/>
      <c r="N29" s="225"/>
      <c r="O29" s="6"/>
      <c r="P29" s="248"/>
    </row>
    <row r="30" spans="1:16" ht="21.75" customHeight="1">
      <c r="A30" s="256" t="s">
        <v>332</v>
      </c>
      <c r="B30" s="257" t="s">
        <v>10</v>
      </c>
      <c r="C30" s="243" t="s">
        <v>9</v>
      </c>
      <c r="D30" s="40"/>
      <c r="E30" s="40"/>
      <c r="F30" s="40"/>
      <c r="G30" s="40"/>
      <c r="H30" s="40"/>
      <c r="I30" s="244"/>
      <c r="J30" s="264" t="s">
        <v>7</v>
      </c>
      <c r="K30" s="39"/>
      <c r="L30" s="39"/>
      <c r="M30" s="40"/>
      <c r="N30" s="225"/>
      <c r="O30" s="6"/>
      <c r="P30" s="248"/>
    </row>
    <row r="31" spans="1:16" ht="21.75" customHeight="1">
      <c r="A31" s="256" t="s">
        <v>333</v>
      </c>
      <c r="B31" s="257" t="s">
        <v>8</v>
      </c>
      <c r="C31" s="243" t="s">
        <v>9</v>
      </c>
      <c r="D31" s="40"/>
      <c r="E31" s="40"/>
      <c r="F31" s="40"/>
      <c r="G31" s="40"/>
      <c r="H31" s="40"/>
      <c r="I31" s="244"/>
      <c r="J31" s="264" t="s">
        <v>7</v>
      </c>
      <c r="K31" s="39"/>
      <c r="L31" s="39"/>
      <c r="M31" s="40"/>
      <c r="N31" s="225"/>
      <c r="O31" s="6"/>
      <c r="P31" s="248"/>
    </row>
    <row r="32" spans="1:16" ht="21.75" customHeight="1">
      <c r="A32" s="256" t="s">
        <v>334</v>
      </c>
      <c r="B32" s="257" t="s">
        <v>170</v>
      </c>
      <c r="C32" s="243" t="s">
        <v>6</v>
      </c>
      <c r="D32" s="40"/>
      <c r="E32" s="40"/>
      <c r="F32" s="40"/>
      <c r="G32" s="40"/>
      <c r="H32" s="40"/>
      <c r="I32" s="244"/>
      <c r="J32" s="264" t="s">
        <v>7</v>
      </c>
      <c r="K32" s="39"/>
      <c r="L32" s="39"/>
      <c r="M32" s="40"/>
      <c r="N32" s="225"/>
      <c r="O32" s="6"/>
      <c r="P32" s="248"/>
    </row>
    <row r="33" spans="1:16" ht="29.25" customHeight="1">
      <c r="A33" s="256" t="s">
        <v>335</v>
      </c>
      <c r="B33" s="258" t="s">
        <v>480</v>
      </c>
      <c r="C33" s="243" t="s">
        <v>6</v>
      </c>
      <c r="D33" s="40"/>
      <c r="E33" s="40"/>
      <c r="F33" s="40"/>
      <c r="G33" s="40"/>
      <c r="H33" s="40"/>
      <c r="I33" s="244"/>
      <c r="J33" s="264" t="s">
        <v>7</v>
      </c>
      <c r="K33" s="69"/>
      <c r="L33" s="38"/>
      <c r="M33" s="5"/>
      <c r="N33" s="226"/>
      <c r="O33" s="6"/>
      <c r="P33" s="248"/>
    </row>
    <row r="34" spans="1:16" ht="21.75" customHeight="1">
      <c r="A34" s="256" t="s">
        <v>336</v>
      </c>
      <c r="B34" s="257" t="s">
        <v>132</v>
      </c>
      <c r="C34" s="243" t="s">
        <v>9</v>
      </c>
      <c r="D34" s="40"/>
      <c r="E34" s="40"/>
      <c r="F34" s="40"/>
      <c r="G34" s="40"/>
      <c r="H34" s="40"/>
      <c r="I34" s="244"/>
      <c r="J34" s="264" t="s">
        <v>7</v>
      </c>
      <c r="K34" s="39"/>
      <c r="L34" s="39"/>
      <c r="M34" s="40"/>
      <c r="N34" s="225"/>
      <c r="O34" s="6"/>
      <c r="P34" s="248"/>
    </row>
    <row r="35" spans="1:16" ht="21.75" customHeight="1">
      <c r="A35" s="256" t="s">
        <v>337</v>
      </c>
      <c r="B35" s="257" t="s">
        <v>16</v>
      </c>
      <c r="C35" s="243" t="s">
        <v>6</v>
      </c>
      <c r="D35" s="40"/>
      <c r="E35" s="40"/>
      <c r="F35" s="40"/>
      <c r="G35" s="40"/>
      <c r="H35" s="40"/>
      <c r="I35" s="244"/>
      <c r="J35" s="264" t="s">
        <v>7</v>
      </c>
      <c r="K35" s="39"/>
      <c r="L35" s="39"/>
      <c r="M35" s="40"/>
      <c r="N35" s="225"/>
      <c r="O35" s="6"/>
      <c r="P35" s="248"/>
    </row>
    <row r="36" spans="1:16" ht="29.25" customHeight="1">
      <c r="A36" s="256" t="s">
        <v>338</v>
      </c>
      <c r="B36" s="257" t="s">
        <v>100</v>
      </c>
      <c r="C36" s="243" t="s">
        <v>101</v>
      </c>
      <c r="D36" s="40"/>
      <c r="E36" s="40"/>
      <c r="F36" s="40"/>
      <c r="G36" s="40"/>
      <c r="H36" s="40"/>
      <c r="I36" s="244"/>
      <c r="J36" s="264" t="s">
        <v>7</v>
      </c>
      <c r="K36" s="39"/>
      <c r="L36" s="39"/>
      <c r="M36" s="40"/>
      <c r="N36" s="225"/>
      <c r="O36" s="6"/>
      <c r="P36" s="248"/>
    </row>
    <row r="37" spans="1:16" ht="25.5" customHeight="1">
      <c r="A37" s="256" t="s">
        <v>339</v>
      </c>
      <c r="B37" s="257" t="s">
        <v>481</v>
      </c>
      <c r="C37" s="243" t="s">
        <v>6</v>
      </c>
      <c r="D37" s="40"/>
      <c r="E37" s="40"/>
      <c r="F37" s="40"/>
      <c r="G37" s="40"/>
      <c r="H37" s="40"/>
      <c r="I37" s="244"/>
      <c r="J37" s="264" t="s">
        <v>7</v>
      </c>
      <c r="K37" s="39"/>
      <c r="L37" s="39"/>
      <c r="M37" s="40"/>
      <c r="N37" s="225"/>
      <c r="O37" s="6"/>
      <c r="P37" s="248"/>
    </row>
    <row r="38" spans="1:16" ht="25.5" customHeight="1">
      <c r="A38" s="256" t="s">
        <v>340</v>
      </c>
      <c r="B38" s="257" t="s">
        <v>482</v>
      </c>
      <c r="C38" s="243" t="s">
        <v>6</v>
      </c>
      <c r="D38" s="40"/>
      <c r="E38" s="40"/>
      <c r="F38" s="40"/>
      <c r="G38" s="40"/>
      <c r="H38" s="40"/>
      <c r="I38" s="244"/>
      <c r="J38" s="264" t="s">
        <v>7</v>
      </c>
      <c r="K38" s="39"/>
      <c r="L38" s="39"/>
      <c r="M38" s="40"/>
      <c r="N38" s="225"/>
      <c r="O38" s="6"/>
      <c r="P38" s="248"/>
    </row>
    <row r="39" spans="1:16" ht="25.5" customHeight="1">
      <c r="A39" s="256" t="s">
        <v>341</v>
      </c>
      <c r="B39" s="257" t="s">
        <v>102</v>
      </c>
      <c r="C39" s="243" t="s">
        <v>6</v>
      </c>
      <c r="D39" s="40"/>
      <c r="E39" s="40"/>
      <c r="F39" s="40"/>
      <c r="G39" s="40"/>
      <c r="H39" s="40"/>
      <c r="I39" s="244"/>
      <c r="J39" s="264" t="s">
        <v>7</v>
      </c>
      <c r="K39" s="39"/>
      <c r="L39" s="39"/>
      <c r="M39" s="40"/>
      <c r="N39" s="225"/>
      <c r="O39" s="6"/>
      <c r="P39" s="248"/>
    </row>
    <row r="40" spans="1:16" ht="29.25" customHeight="1">
      <c r="A40" s="256" t="s">
        <v>342</v>
      </c>
      <c r="B40" s="257" t="s">
        <v>137</v>
      </c>
      <c r="C40" s="243" t="s">
        <v>103</v>
      </c>
      <c r="D40" s="40"/>
      <c r="E40" s="40"/>
      <c r="F40" s="40"/>
      <c r="G40" s="40"/>
      <c r="H40" s="40"/>
      <c r="I40" s="244"/>
      <c r="J40" s="264" t="s">
        <v>7</v>
      </c>
      <c r="K40" s="39"/>
      <c r="L40" s="39"/>
      <c r="M40" s="40"/>
      <c r="N40" s="225"/>
      <c r="O40" s="6"/>
      <c r="P40" s="248"/>
    </row>
    <row r="41" spans="1:16" ht="20.25" customHeight="1">
      <c r="A41" s="256" t="s">
        <v>343</v>
      </c>
      <c r="B41" s="257" t="s">
        <v>109</v>
      </c>
      <c r="C41" s="243" t="s">
        <v>6</v>
      </c>
      <c r="D41" s="40"/>
      <c r="E41" s="40"/>
      <c r="F41" s="40"/>
      <c r="G41" s="40"/>
      <c r="H41" s="40"/>
      <c r="I41" s="244"/>
      <c r="J41" s="264" t="s">
        <v>7</v>
      </c>
      <c r="K41" s="39"/>
      <c r="L41" s="39"/>
      <c r="M41" s="40"/>
      <c r="N41" s="225"/>
      <c r="O41" s="6"/>
      <c r="P41" s="248"/>
    </row>
    <row r="42" spans="1:16" ht="21.75" customHeight="1">
      <c r="A42" s="256" t="s">
        <v>344</v>
      </c>
      <c r="B42" s="257" t="s">
        <v>66</v>
      </c>
      <c r="C42" s="243" t="s">
        <v>6</v>
      </c>
      <c r="D42" s="40"/>
      <c r="E42" s="40"/>
      <c r="F42" s="40"/>
      <c r="G42" s="40"/>
      <c r="H42" s="40"/>
      <c r="I42" s="244"/>
      <c r="J42" s="264" t="s">
        <v>7</v>
      </c>
      <c r="K42" s="39"/>
      <c r="L42" s="39"/>
      <c r="M42" s="40"/>
      <c r="N42" s="225"/>
      <c r="O42" s="6"/>
      <c r="P42" s="248"/>
    </row>
    <row r="43" spans="1:16" ht="21.75" customHeight="1">
      <c r="A43" s="256" t="s">
        <v>345</v>
      </c>
      <c r="B43" s="257" t="s">
        <v>129</v>
      </c>
      <c r="C43" s="243" t="s">
        <v>6</v>
      </c>
      <c r="D43" s="40"/>
      <c r="E43" s="40"/>
      <c r="F43" s="40"/>
      <c r="G43" s="40"/>
      <c r="H43" s="40"/>
      <c r="I43" s="244"/>
      <c r="J43" s="264" t="s">
        <v>7</v>
      </c>
      <c r="K43" s="39"/>
      <c r="L43" s="39"/>
      <c r="M43" s="40"/>
      <c r="N43" s="225"/>
      <c r="O43" s="6"/>
      <c r="P43" s="248"/>
    </row>
    <row r="44" spans="1:16" ht="36" customHeight="1">
      <c r="A44" s="256" t="s">
        <v>346</v>
      </c>
      <c r="B44" s="258" t="s">
        <v>118</v>
      </c>
      <c r="C44" s="243" t="s">
        <v>6</v>
      </c>
      <c r="D44" s="40"/>
      <c r="E44" s="40"/>
      <c r="F44" s="40"/>
      <c r="G44" s="40"/>
      <c r="H44" s="40"/>
      <c r="I44" s="244"/>
      <c r="J44" s="264" t="s">
        <v>7</v>
      </c>
      <c r="K44" s="69"/>
      <c r="L44" s="38"/>
      <c r="M44" s="5"/>
      <c r="N44" s="226"/>
      <c r="O44" s="6"/>
      <c r="P44" s="248"/>
    </row>
    <row r="45" spans="1:16" ht="38.25" customHeight="1">
      <c r="A45" s="256" t="s">
        <v>347</v>
      </c>
      <c r="B45" s="258" t="s">
        <v>173</v>
      </c>
      <c r="C45" s="243" t="s">
        <v>6</v>
      </c>
      <c r="D45" s="40"/>
      <c r="E45" s="40"/>
      <c r="F45" s="40"/>
      <c r="G45" s="40"/>
      <c r="H45" s="40"/>
      <c r="I45" s="244"/>
      <c r="J45" s="264" t="s">
        <v>7</v>
      </c>
      <c r="K45" s="38"/>
      <c r="L45" s="38"/>
      <c r="M45" s="5"/>
      <c r="N45" s="226"/>
      <c r="O45" s="6"/>
      <c r="P45" s="248"/>
    </row>
    <row r="46" spans="1:16" ht="29.25" customHeight="1">
      <c r="A46" s="256" t="s">
        <v>348</v>
      </c>
      <c r="B46" s="258" t="s">
        <v>119</v>
      </c>
      <c r="C46" s="243" t="s">
        <v>104</v>
      </c>
      <c r="D46" s="40"/>
      <c r="E46" s="40"/>
      <c r="F46" s="40"/>
      <c r="G46" s="40"/>
      <c r="H46" s="40"/>
      <c r="I46" s="244"/>
      <c r="J46" s="264" t="s">
        <v>7</v>
      </c>
      <c r="K46" s="38"/>
      <c r="L46" s="38"/>
      <c r="M46" s="5"/>
      <c r="N46" s="226"/>
      <c r="O46" s="6"/>
      <c r="P46" s="248"/>
    </row>
    <row r="47" spans="1:16" ht="33" customHeight="1">
      <c r="A47" s="256" t="s">
        <v>349</v>
      </c>
      <c r="B47" s="257" t="s">
        <v>108</v>
      </c>
      <c r="C47" s="243" t="s">
        <v>6</v>
      </c>
      <c r="D47" s="40"/>
      <c r="E47" s="40"/>
      <c r="F47" s="40"/>
      <c r="G47" s="40"/>
      <c r="H47" s="40"/>
      <c r="I47" s="244"/>
      <c r="J47" s="264" t="s">
        <v>7</v>
      </c>
      <c r="K47" s="70"/>
      <c r="L47" s="39"/>
      <c r="M47" s="40"/>
      <c r="N47" s="225"/>
      <c r="O47" s="6"/>
      <c r="P47" s="248"/>
    </row>
    <row r="48" spans="1:16" ht="29.25" customHeight="1">
      <c r="A48" s="256" t="s">
        <v>350</v>
      </c>
      <c r="B48" s="258" t="s">
        <v>110</v>
      </c>
      <c r="C48" s="243" t="s">
        <v>6</v>
      </c>
      <c r="D48" s="40"/>
      <c r="E48" s="40"/>
      <c r="F48" s="40"/>
      <c r="G48" s="40"/>
      <c r="H48" s="40"/>
      <c r="I48" s="244"/>
      <c r="J48" s="264" t="s">
        <v>7</v>
      </c>
      <c r="K48" s="69"/>
      <c r="L48" s="38"/>
      <c r="M48" s="5"/>
      <c r="N48" s="226"/>
      <c r="O48" s="6"/>
      <c r="P48" s="248"/>
    </row>
    <row r="49" spans="1:16" ht="29.25" customHeight="1">
      <c r="A49" s="256" t="s">
        <v>351</v>
      </c>
      <c r="B49" s="258" t="s">
        <v>178</v>
      </c>
      <c r="C49" s="243" t="s">
        <v>6</v>
      </c>
      <c r="D49" s="40"/>
      <c r="E49" s="40"/>
      <c r="F49" s="40"/>
      <c r="G49" s="40"/>
      <c r="H49" s="40"/>
      <c r="I49" s="244"/>
      <c r="J49" s="264" t="s">
        <v>7</v>
      </c>
      <c r="K49" s="69"/>
      <c r="L49" s="38"/>
      <c r="M49" s="5"/>
      <c r="N49" s="226"/>
      <c r="O49" s="6"/>
      <c r="P49" s="248"/>
    </row>
    <row r="50" spans="1:16" ht="29.25" customHeight="1">
      <c r="A50" s="256" t="s">
        <v>352</v>
      </c>
      <c r="B50" s="258" t="s">
        <v>171</v>
      </c>
      <c r="C50" s="243" t="s">
        <v>6</v>
      </c>
      <c r="D50" s="40"/>
      <c r="E50" s="40"/>
      <c r="F50" s="40"/>
      <c r="G50" s="40"/>
      <c r="H50" s="40"/>
      <c r="I50" s="244"/>
      <c r="J50" s="264" t="s">
        <v>7</v>
      </c>
      <c r="K50" s="69"/>
      <c r="L50" s="38"/>
      <c r="M50" s="5"/>
      <c r="N50" s="226"/>
      <c r="O50" s="6"/>
      <c r="P50" s="248"/>
    </row>
    <row r="51" spans="1:16" ht="29.25" customHeight="1">
      <c r="A51" s="256" t="s">
        <v>353</v>
      </c>
      <c r="B51" s="258" t="s">
        <v>111</v>
      </c>
      <c r="C51" s="243" t="s">
        <v>6</v>
      </c>
      <c r="D51" s="40"/>
      <c r="E51" s="40"/>
      <c r="F51" s="40"/>
      <c r="G51" s="40"/>
      <c r="H51" s="40"/>
      <c r="I51" s="244"/>
      <c r="J51" s="264" t="s">
        <v>7</v>
      </c>
      <c r="K51" s="69"/>
      <c r="L51" s="38"/>
      <c r="M51" s="5"/>
      <c r="N51" s="226"/>
      <c r="O51" s="6"/>
      <c r="P51" s="248"/>
    </row>
    <row r="52" spans="1:16" ht="29.25" customHeight="1">
      <c r="A52" s="256" t="s">
        <v>354</v>
      </c>
      <c r="B52" s="258" t="s">
        <v>112</v>
      </c>
      <c r="C52" s="243" t="s">
        <v>101</v>
      </c>
      <c r="D52" s="40"/>
      <c r="E52" s="40"/>
      <c r="F52" s="40"/>
      <c r="G52" s="40"/>
      <c r="H52" s="40"/>
      <c r="I52" s="244"/>
      <c r="J52" s="264" t="s">
        <v>7</v>
      </c>
      <c r="K52" s="69"/>
      <c r="L52" s="38"/>
      <c r="M52" s="5"/>
      <c r="N52" s="226"/>
      <c r="O52" s="6"/>
      <c r="P52" s="248"/>
    </row>
    <row r="53" spans="1:16" ht="29.25" customHeight="1">
      <c r="A53" s="256" t="s">
        <v>355</v>
      </c>
      <c r="B53" s="258" t="s">
        <v>113</v>
      </c>
      <c r="C53" s="243" t="s">
        <v>101</v>
      </c>
      <c r="D53" s="40"/>
      <c r="E53" s="40"/>
      <c r="F53" s="40"/>
      <c r="G53" s="40"/>
      <c r="H53" s="40"/>
      <c r="I53" s="244"/>
      <c r="J53" s="264" t="s">
        <v>7</v>
      </c>
      <c r="K53" s="69"/>
      <c r="L53" s="38"/>
      <c r="M53" s="5"/>
      <c r="N53" s="226"/>
      <c r="O53" s="6"/>
      <c r="P53" s="248"/>
    </row>
    <row r="54" spans="1:16" ht="29.25" customHeight="1">
      <c r="A54" s="256" t="s">
        <v>356</v>
      </c>
      <c r="B54" s="258" t="s">
        <v>114</v>
      </c>
      <c r="C54" s="243" t="s">
        <v>6</v>
      </c>
      <c r="D54" s="40"/>
      <c r="E54" s="40"/>
      <c r="F54" s="40"/>
      <c r="G54" s="40"/>
      <c r="H54" s="40"/>
      <c r="I54" s="244"/>
      <c r="J54" s="264" t="s">
        <v>7</v>
      </c>
      <c r="K54" s="69"/>
      <c r="L54" s="38"/>
      <c r="M54" s="5"/>
      <c r="N54" s="226"/>
      <c r="O54" s="6"/>
      <c r="P54" s="248"/>
    </row>
    <row r="55" spans="1:16" ht="29.25" customHeight="1">
      <c r="A55" s="256" t="s">
        <v>357</v>
      </c>
      <c r="B55" s="258" t="s">
        <v>179</v>
      </c>
      <c r="C55" s="243" t="s">
        <v>6</v>
      </c>
      <c r="D55" s="40"/>
      <c r="E55" s="40"/>
      <c r="F55" s="40"/>
      <c r="G55" s="40"/>
      <c r="H55" s="40"/>
      <c r="I55" s="244"/>
      <c r="J55" s="264" t="s">
        <v>7</v>
      </c>
      <c r="K55" s="69"/>
      <c r="L55" s="38"/>
      <c r="M55" s="5"/>
      <c r="N55" s="226"/>
      <c r="O55" s="6"/>
      <c r="P55" s="248"/>
    </row>
    <row r="56" spans="1:16" ht="29.25" customHeight="1">
      <c r="A56" s="256" t="s">
        <v>358</v>
      </c>
      <c r="B56" s="258" t="s">
        <v>130</v>
      </c>
      <c r="C56" s="243" t="s">
        <v>6</v>
      </c>
      <c r="D56" s="40"/>
      <c r="E56" s="40"/>
      <c r="F56" s="40"/>
      <c r="G56" s="40"/>
      <c r="H56" s="40"/>
      <c r="I56" s="244"/>
      <c r="J56" s="264" t="s">
        <v>7</v>
      </c>
      <c r="K56" s="69"/>
      <c r="L56" s="38"/>
      <c r="M56" s="5"/>
      <c r="N56" s="226"/>
      <c r="O56" s="6"/>
      <c r="P56" s="248"/>
    </row>
    <row r="57" spans="1:16" ht="29.25" customHeight="1">
      <c r="A57" s="256" t="s">
        <v>359</v>
      </c>
      <c r="B57" s="258" t="s">
        <v>131</v>
      </c>
      <c r="C57" s="243" t="s">
        <v>6</v>
      </c>
      <c r="D57" s="40"/>
      <c r="E57" s="40"/>
      <c r="F57" s="40"/>
      <c r="G57" s="40"/>
      <c r="H57" s="40"/>
      <c r="I57" s="244"/>
      <c r="J57" s="264" t="s">
        <v>7</v>
      </c>
      <c r="K57" s="69"/>
      <c r="L57" s="38"/>
      <c r="M57" s="5"/>
      <c r="N57" s="226"/>
      <c r="O57" s="6"/>
      <c r="P57" s="248"/>
    </row>
    <row r="58" spans="1:16" ht="29.25" customHeight="1">
      <c r="A58" s="256" t="s">
        <v>360</v>
      </c>
      <c r="B58" s="259" t="s">
        <v>40</v>
      </c>
      <c r="C58" s="246" t="s">
        <v>41</v>
      </c>
      <c r="D58" s="40"/>
      <c r="E58" s="40"/>
      <c r="F58" s="40"/>
      <c r="G58" s="40"/>
      <c r="H58" s="40"/>
      <c r="I58" s="244"/>
      <c r="J58" s="264" t="s">
        <v>7</v>
      </c>
      <c r="K58" s="69"/>
      <c r="L58" s="38"/>
      <c r="M58" s="5"/>
      <c r="N58" s="226"/>
      <c r="O58" s="6"/>
      <c r="P58" s="248"/>
    </row>
    <row r="59" spans="1:16" ht="29.25" customHeight="1">
      <c r="A59" s="256" t="s">
        <v>361</v>
      </c>
      <c r="B59" s="259" t="s">
        <v>42</v>
      </c>
      <c r="C59" s="246" t="s">
        <v>7</v>
      </c>
      <c r="D59" s="40"/>
      <c r="E59" s="40"/>
      <c r="F59" s="40"/>
      <c r="G59" s="40"/>
      <c r="H59" s="40"/>
      <c r="I59" s="244"/>
      <c r="J59" s="264" t="s">
        <v>7</v>
      </c>
      <c r="K59" s="69"/>
      <c r="L59" s="38"/>
      <c r="M59" s="5"/>
      <c r="N59" s="226"/>
      <c r="O59" s="6"/>
      <c r="P59" s="248"/>
    </row>
    <row r="60" spans="1:16" ht="29.25" customHeight="1">
      <c r="A60" s="256" t="s">
        <v>362</v>
      </c>
      <c r="B60" s="259" t="s">
        <v>43</v>
      </c>
      <c r="C60" s="246" t="s">
        <v>7</v>
      </c>
      <c r="D60" s="40"/>
      <c r="E60" s="40"/>
      <c r="F60" s="40"/>
      <c r="G60" s="40"/>
      <c r="H60" s="40"/>
      <c r="I60" s="244"/>
      <c r="J60" s="264" t="s">
        <v>7</v>
      </c>
      <c r="K60" s="69"/>
      <c r="L60" s="38"/>
      <c r="M60" s="5"/>
      <c r="N60" s="226"/>
      <c r="O60" s="6"/>
      <c r="P60" s="248"/>
    </row>
    <row r="61" spans="1:16" ht="29.25" customHeight="1">
      <c r="A61" s="256" t="s">
        <v>363</v>
      </c>
      <c r="B61" s="258" t="s">
        <v>133</v>
      </c>
      <c r="C61" s="246" t="s">
        <v>39</v>
      </c>
      <c r="D61" s="40"/>
      <c r="E61" s="40"/>
      <c r="F61" s="40"/>
      <c r="G61" s="40"/>
      <c r="H61" s="40"/>
      <c r="I61" s="244"/>
      <c r="J61" s="264" t="s">
        <v>7</v>
      </c>
      <c r="K61" s="69"/>
      <c r="L61" s="38"/>
      <c r="M61" s="5"/>
      <c r="N61" s="226"/>
      <c r="O61" s="6"/>
      <c r="P61" s="248"/>
    </row>
    <row r="62" spans="1:16" ht="29.25" customHeight="1">
      <c r="A62" s="256" t="s">
        <v>364</v>
      </c>
      <c r="B62" s="258" t="s">
        <v>133</v>
      </c>
      <c r="C62" s="243" t="s">
        <v>11</v>
      </c>
      <c r="D62" s="40"/>
      <c r="E62" s="40"/>
      <c r="F62" s="40"/>
      <c r="G62" s="40"/>
      <c r="H62" s="40"/>
      <c r="I62" s="244"/>
      <c r="J62" s="264" t="s">
        <v>7</v>
      </c>
      <c r="K62" s="69"/>
      <c r="L62" s="38"/>
      <c r="M62" s="5"/>
      <c r="N62" s="226"/>
      <c r="O62" s="6"/>
      <c r="P62" s="248"/>
    </row>
    <row r="63" spans="1:16" ht="29.25" customHeight="1">
      <c r="A63" s="256" t="s">
        <v>365</v>
      </c>
      <c r="B63" s="259" t="s">
        <v>31</v>
      </c>
      <c r="C63" s="243" t="s">
        <v>101</v>
      </c>
      <c r="D63" s="40"/>
      <c r="E63" s="40"/>
      <c r="F63" s="40"/>
      <c r="G63" s="40"/>
      <c r="H63" s="40"/>
      <c r="I63" s="244"/>
      <c r="J63" s="264"/>
      <c r="K63" s="69"/>
      <c r="L63" s="38"/>
      <c r="M63" s="5"/>
      <c r="N63" s="226"/>
      <c r="O63" s="6"/>
      <c r="P63" s="248"/>
    </row>
    <row r="64" spans="1:16" ht="29.25" customHeight="1">
      <c r="A64" s="256" t="s">
        <v>366</v>
      </c>
      <c r="B64" s="259" t="s">
        <v>32</v>
      </c>
      <c r="C64" s="243" t="s">
        <v>101</v>
      </c>
      <c r="D64" s="40"/>
      <c r="E64" s="40"/>
      <c r="F64" s="40"/>
      <c r="G64" s="40"/>
      <c r="H64" s="40"/>
      <c r="I64" s="244"/>
      <c r="J64" s="264"/>
      <c r="K64" s="69"/>
      <c r="L64" s="38"/>
      <c r="M64" s="5"/>
      <c r="N64" s="226"/>
      <c r="O64" s="6"/>
      <c r="P64" s="248"/>
    </row>
    <row r="65" spans="1:16" ht="29.25" customHeight="1">
      <c r="A65" s="256" t="s">
        <v>367</v>
      </c>
      <c r="B65" s="259" t="s">
        <v>33</v>
      </c>
      <c r="C65" s="243" t="s">
        <v>101</v>
      </c>
      <c r="D65" s="40"/>
      <c r="E65" s="40"/>
      <c r="F65" s="40"/>
      <c r="G65" s="40"/>
      <c r="H65" s="40"/>
      <c r="I65" s="244"/>
      <c r="J65" s="264"/>
      <c r="K65" s="69"/>
      <c r="L65" s="38"/>
      <c r="M65" s="5"/>
      <c r="N65" s="226"/>
      <c r="O65" s="6"/>
      <c r="P65" s="248"/>
    </row>
    <row r="66" spans="1:16" ht="29.25" customHeight="1">
      <c r="A66" s="256" t="s">
        <v>368</v>
      </c>
      <c r="B66" s="259" t="s">
        <v>34</v>
      </c>
      <c r="C66" s="243" t="s">
        <v>6</v>
      </c>
      <c r="D66" s="40"/>
      <c r="E66" s="40"/>
      <c r="F66" s="40"/>
      <c r="G66" s="40"/>
      <c r="H66" s="40"/>
      <c r="I66" s="244"/>
      <c r="J66" s="264" t="s">
        <v>7</v>
      </c>
      <c r="K66" s="69"/>
      <c r="L66" s="38"/>
      <c r="M66" s="5"/>
      <c r="N66" s="226"/>
      <c r="O66" s="6"/>
      <c r="P66" s="248"/>
    </row>
    <row r="67" spans="1:16" ht="29.25" customHeight="1">
      <c r="A67" s="256" t="s">
        <v>369</v>
      </c>
      <c r="B67" s="259" t="s">
        <v>230</v>
      </c>
      <c r="C67" s="243" t="s">
        <v>6</v>
      </c>
      <c r="D67" s="40"/>
      <c r="E67" s="40"/>
      <c r="F67" s="40"/>
      <c r="G67" s="40"/>
      <c r="H67" s="40"/>
      <c r="I67" s="244"/>
      <c r="J67" s="264" t="s">
        <v>7</v>
      </c>
      <c r="K67" s="69"/>
      <c r="L67" s="38"/>
      <c r="M67" s="5"/>
      <c r="N67" s="226"/>
      <c r="O67" s="6"/>
      <c r="P67" s="248"/>
    </row>
    <row r="68" spans="1:16" ht="29.25" customHeight="1">
      <c r="A68" s="256" t="s">
        <v>370</v>
      </c>
      <c r="B68" s="259" t="s">
        <v>29</v>
      </c>
      <c r="C68" s="243" t="s">
        <v>6</v>
      </c>
      <c r="D68" s="40"/>
      <c r="E68" s="40"/>
      <c r="F68" s="40"/>
      <c r="G68" s="40"/>
      <c r="H68" s="40"/>
      <c r="I68" s="244"/>
      <c r="J68" s="264" t="s">
        <v>7</v>
      </c>
      <c r="K68" s="69"/>
      <c r="L68" s="38"/>
      <c r="M68" s="5"/>
      <c r="N68" s="226"/>
      <c r="O68" s="6"/>
      <c r="P68" s="248"/>
    </row>
    <row r="69" spans="1:16" ht="20.25" customHeight="1">
      <c r="A69" s="256" t="s">
        <v>371</v>
      </c>
      <c r="B69" s="259" t="s">
        <v>30</v>
      </c>
      <c r="C69" s="247" t="s">
        <v>6</v>
      </c>
      <c r="D69" s="6"/>
      <c r="E69" s="6"/>
      <c r="F69" s="6"/>
      <c r="G69" s="6"/>
      <c r="H69" s="6"/>
      <c r="I69" s="248"/>
      <c r="J69" s="247"/>
      <c r="K69" s="8"/>
      <c r="L69" s="8"/>
      <c r="M69" s="6"/>
      <c r="N69" s="6"/>
      <c r="O69" s="6"/>
      <c r="P69" s="248"/>
    </row>
    <row r="70" spans="1:16" ht="20.25" customHeight="1">
      <c r="A70" s="256" t="s">
        <v>372</v>
      </c>
      <c r="B70" s="259" t="s">
        <v>35</v>
      </c>
      <c r="C70" s="247" t="s">
        <v>44</v>
      </c>
      <c r="D70" s="6"/>
      <c r="E70" s="6"/>
      <c r="F70" s="6"/>
      <c r="G70" s="6"/>
      <c r="H70" s="6"/>
      <c r="I70" s="248"/>
      <c r="J70" s="247"/>
      <c r="K70" s="8"/>
      <c r="L70" s="8"/>
      <c r="M70" s="6"/>
      <c r="N70" s="6"/>
      <c r="O70" s="6"/>
      <c r="P70" s="248"/>
    </row>
    <row r="71" spans="1:16" ht="20.25" customHeight="1">
      <c r="A71" s="256" t="s">
        <v>373</v>
      </c>
      <c r="B71" s="259" t="s">
        <v>36</v>
      </c>
      <c r="C71" s="247" t="s">
        <v>7</v>
      </c>
      <c r="D71" s="6"/>
      <c r="E71" s="6"/>
      <c r="F71" s="6"/>
      <c r="G71" s="6"/>
      <c r="H71" s="6"/>
      <c r="I71" s="248"/>
      <c r="J71" s="247"/>
      <c r="K71" s="8"/>
      <c r="L71" s="8"/>
      <c r="M71" s="6"/>
      <c r="N71" s="6"/>
      <c r="O71" s="6"/>
      <c r="P71" s="248"/>
    </row>
    <row r="72" spans="1:16" ht="20.25" customHeight="1">
      <c r="A72" s="256" t="s">
        <v>374</v>
      </c>
      <c r="B72" s="259" t="s">
        <v>37</v>
      </c>
      <c r="C72" s="247" t="s">
        <v>7</v>
      </c>
      <c r="D72" s="6"/>
      <c r="E72" s="6"/>
      <c r="F72" s="6"/>
      <c r="G72" s="6"/>
      <c r="H72" s="6"/>
      <c r="I72" s="248"/>
      <c r="J72" s="247"/>
      <c r="K72" s="8"/>
      <c r="L72" s="8"/>
      <c r="M72" s="6"/>
      <c r="N72" s="6"/>
      <c r="O72" s="6"/>
      <c r="P72" s="248"/>
    </row>
    <row r="73" spans="1:16" ht="22.5" customHeight="1">
      <c r="A73" s="256" t="s">
        <v>375</v>
      </c>
      <c r="B73" s="259" t="s">
        <v>38</v>
      </c>
      <c r="C73" s="247" t="s">
        <v>45</v>
      </c>
      <c r="D73" s="6"/>
      <c r="E73" s="6"/>
      <c r="F73" s="6"/>
      <c r="G73" s="6"/>
      <c r="H73" s="6"/>
      <c r="I73" s="248"/>
      <c r="J73" s="247"/>
      <c r="K73" s="8"/>
      <c r="L73" s="8"/>
      <c r="M73" s="6"/>
      <c r="N73" s="6"/>
      <c r="O73" s="6"/>
      <c r="P73" s="248"/>
    </row>
    <row r="74" spans="1:16" ht="22.5" customHeight="1">
      <c r="A74" s="256" t="s">
        <v>376</v>
      </c>
      <c r="B74" s="259" t="s">
        <v>229</v>
      </c>
      <c r="C74" s="247" t="s">
        <v>7</v>
      </c>
      <c r="D74" s="6"/>
      <c r="E74" s="6"/>
      <c r="F74" s="6"/>
      <c r="G74" s="6"/>
      <c r="H74" s="6"/>
      <c r="I74" s="248"/>
      <c r="J74" s="247"/>
      <c r="K74" s="8"/>
      <c r="L74" s="8"/>
      <c r="M74" s="6"/>
      <c r="N74" s="6"/>
      <c r="O74" s="6"/>
      <c r="P74" s="248"/>
    </row>
    <row r="75" spans="1:16" ht="22.5" customHeight="1">
      <c r="A75" s="256" t="s">
        <v>377</v>
      </c>
      <c r="B75" s="259" t="s">
        <v>227</v>
      </c>
      <c r="C75" s="247" t="s">
        <v>7</v>
      </c>
      <c r="D75" s="6"/>
      <c r="E75" s="6"/>
      <c r="F75" s="40"/>
      <c r="G75" s="6"/>
      <c r="H75" s="6"/>
      <c r="I75" s="248"/>
      <c r="J75" s="247"/>
      <c r="K75" s="8"/>
      <c r="L75" s="8"/>
      <c r="M75" s="6"/>
      <c r="N75" s="6"/>
      <c r="O75" s="6"/>
      <c r="P75" s="248"/>
    </row>
    <row r="76" spans="1:16" ht="22.5" customHeight="1">
      <c r="A76" s="256" t="s">
        <v>378</v>
      </c>
      <c r="B76" s="259" t="s">
        <v>228</v>
      </c>
      <c r="C76" s="247" t="s">
        <v>7</v>
      </c>
      <c r="D76" s="6"/>
      <c r="E76" s="6"/>
      <c r="F76" s="40"/>
      <c r="G76" s="6"/>
      <c r="H76" s="6"/>
      <c r="I76" s="248"/>
      <c r="J76" s="247"/>
      <c r="K76" s="8"/>
      <c r="L76" s="8"/>
      <c r="M76" s="6"/>
      <c r="N76" s="6"/>
      <c r="O76" s="6"/>
      <c r="P76" s="248"/>
    </row>
    <row r="77" spans="1:16" ht="22.5" customHeight="1">
      <c r="A77" s="256" t="s">
        <v>379</v>
      </c>
      <c r="B77" s="259" t="s">
        <v>28</v>
      </c>
      <c r="C77" s="247" t="s">
        <v>7</v>
      </c>
      <c r="D77" s="6"/>
      <c r="E77" s="6"/>
      <c r="F77" s="6"/>
      <c r="G77" s="6"/>
      <c r="H77" s="6"/>
      <c r="I77" s="248"/>
      <c r="J77" s="247"/>
      <c r="K77" s="8"/>
      <c r="L77" s="8"/>
      <c r="M77" s="6"/>
      <c r="N77" s="6"/>
      <c r="O77" s="6"/>
      <c r="P77" s="248"/>
    </row>
    <row r="78" spans="1:16" ht="22.5" customHeight="1">
      <c r="A78" s="256" t="s">
        <v>380</v>
      </c>
      <c r="B78" s="259" t="s">
        <v>17</v>
      </c>
      <c r="C78" s="247" t="s">
        <v>11</v>
      </c>
      <c r="D78" s="6"/>
      <c r="E78" s="6"/>
      <c r="F78" s="40"/>
      <c r="G78" s="6"/>
      <c r="H78" s="6"/>
      <c r="I78" s="248"/>
      <c r="J78" s="264" t="s">
        <v>7</v>
      </c>
      <c r="K78" s="8"/>
      <c r="L78" s="8"/>
      <c r="M78" s="6"/>
      <c r="N78" s="6"/>
      <c r="O78" s="6"/>
      <c r="P78" s="248"/>
    </row>
    <row r="79" spans="1:16" ht="29.25" customHeight="1">
      <c r="A79" s="256" t="s">
        <v>381</v>
      </c>
      <c r="B79" s="260" t="s">
        <v>225</v>
      </c>
      <c r="C79" s="243" t="s">
        <v>7</v>
      </c>
      <c r="D79" s="40"/>
      <c r="E79" s="40"/>
      <c r="F79" s="40"/>
      <c r="G79" s="40"/>
      <c r="H79" s="40"/>
      <c r="I79" s="244"/>
      <c r="J79" s="264"/>
      <c r="K79" s="69"/>
      <c r="L79" s="38"/>
      <c r="M79" s="5"/>
      <c r="N79" s="226"/>
      <c r="O79" s="6"/>
      <c r="P79" s="248"/>
    </row>
    <row r="80" spans="1:16" ht="29.25" customHeight="1">
      <c r="A80" s="256" t="s">
        <v>382</v>
      </c>
      <c r="B80" s="260" t="s">
        <v>226</v>
      </c>
      <c r="C80" s="243" t="s">
        <v>7</v>
      </c>
      <c r="D80" s="40"/>
      <c r="E80" s="40"/>
      <c r="F80" s="40"/>
      <c r="G80" s="40"/>
      <c r="H80" s="40"/>
      <c r="I80" s="244"/>
      <c r="J80" s="264"/>
      <c r="K80" s="69"/>
      <c r="L80" s="38"/>
      <c r="M80" s="5"/>
      <c r="N80" s="226"/>
      <c r="O80" s="6"/>
      <c r="P80" s="248"/>
    </row>
    <row r="81" spans="1:16" ht="29.25" customHeight="1">
      <c r="A81" s="256" t="s">
        <v>383</v>
      </c>
      <c r="B81" s="260" t="s">
        <v>454</v>
      </c>
      <c r="C81" s="243" t="s">
        <v>7</v>
      </c>
      <c r="D81" s="40"/>
      <c r="E81" s="40"/>
      <c r="F81" s="40"/>
      <c r="G81" s="40"/>
      <c r="H81" s="40"/>
      <c r="I81" s="244"/>
      <c r="J81" s="264"/>
      <c r="K81" s="69"/>
      <c r="L81" s="38"/>
      <c r="M81" s="5"/>
      <c r="N81" s="226"/>
      <c r="O81" s="6"/>
      <c r="P81" s="248"/>
    </row>
    <row r="82" spans="1:16" ht="29.25" customHeight="1">
      <c r="A82" s="256" t="s">
        <v>384</v>
      </c>
      <c r="B82" s="260" t="s">
        <v>232</v>
      </c>
      <c r="C82" s="243" t="s">
        <v>6</v>
      </c>
      <c r="D82" s="40"/>
      <c r="E82" s="40"/>
      <c r="F82" s="40"/>
      <c r="G82" s="40"/>
      <c r="H82" s="40"/>
      <c r="I82" s="244"/>
      <c r="J82" s="264" t="s">
        <v>7</v>
      </c>
      <c r="K82" s="69"/>
      <c r="L82" s="38"/>
      <c r="M82" s="5"/>
      <c r="N82" s="226"/>
      <c r="O82" s="6"/>
      <c r="P82" s="248"/>
    </row>
    <row r="83" spans="1:16" ht="29.25" customHeight="1">
      <c r="A83" s="256"/>
      <c r="B83" s="260" t="s">
        <v>68</v>
      </c>
      <c r="C83" s="243"/>
      <c r="D83" s="40"/>
      <c r="E83" s="40"/>
      <c r="F83" s="40"/>
      <c r="G83" s="40"/>
      <c r="H83" s="40"/>
      <c r="I83" s="244"/>
      <c r="J83" s="264"/>
      <c r="K83" s="69"/>
      <c r="L83" s="38"/>
      <c r="M83" s="5"/>
      <c r="N83" s="226"/>
      <c r="O83" s="6"/>
      <c r="P83" s="248"/>
    </row>
    <row r="84" spans="1:16" ht="76.5" customHeight="1">
      <c r="A84" s="256" t="s">
        <v>385</v>
      </c>
      <c r="B84" s="257" t="s">
        <v>220</v>
      </c>
      <c r="C84" s="243" t="s">
        <v>103</v>
      </c>
      <c r="D84" s="40"/>
      <c r="E84" s="40"/>
      <c r="F84" s="40"/>
      <c r="G84" s="40"/>
      <c r="H84" s="40"/>
      <c r="I84" s="244"/>
      <c r="J84" s="264"/>
      <c r="K84" s="39"/>
      <c r="L84" s="39"/>
      <c r="M84" s="40"/>
      <c r="N84" s="225"/>
      <c r="O84" s="6"/>
      <c r="P84" s="248"/>
    </row>
    <row r="85" spans="1:16" ht="28.5" customHeight="1">
      <c r="A85" s="256" t="s">
        <v>386</v>
      </c>
      <c r="B85" s="257" t="s">
        <v>221</v>
      </c>
      <c r="C85" s="243" t="s">
        <v>12</v>
      </c>
      <c r="D85" s="40"/>
      <c r="E85" s="40"/>
      <c r="F85" s="40"/>
      <c r="G85" s="40"/>
      <c r="H85" s="40"/>
      <c r="I85" s="244"/>
      <c r="J85" s="264"/>
      <c r="K85" s="39"/>
      <c r="L85" s="39"/>
      <c r="M85" s="40"/>
      <c r="N85" s="225"/>
      <c r="O85" s="6"/>
      <c r="P85" s="248"/>
    </row>
    <row r="86" spans="1:16" ht="21.75" customHeight="1">
      <c r="A86" s="256"/>
      <c r="B86" s="261" t="s">
        <v>105</v>
      </c>
      <c r="C86" s="243"/>
      <c r="D86" s="40"/>
      <c r="E86" s="40"/>
      <c r="F86" s="40"/>
      <c r="G86" s="40"/>
      <c r="H86" s="40"/>
      <c r="I86" s="244"/>
      <c r="J86" s="264" t="s">
        <v>0</v>
      </c>
      <c r="K86" s="38"/>
      <c r="L86" s="38"/>
      <c r="M86" s="5"/>
      <c r="N86" s="226"/>
      <c r="O86" s="6"/>
      <c r="P86" s="248"/>
    </row>
    <row r="87" spans="1:16" ht="33" customHeight="1">
      <c r="A87" s="256" t="s">
        <v>387</v>
      </c>
      <c r="B87" s="260" t="s">
        <v>468</v>
      </c>
      <c r="C87" s="243" t="s">
        <v>6</v>
      </c>
      <c r="D87" s="40"/>
      <c r="E87" s="40"/>
      <c r="F87" s="40"/>
      <c r="G87" s="40"/>
      <c r="H87" s="40"/>
      <c r="I87" s="244"/>
      <c r="J87" s="264" t="s">
        <v>7</v>
      </c>
      <c r="K87" s="6"/>
      <c r="L87" s="38"/>
      <c r="M87" s="39"/>
      <c r="N87" s="227"/>
      <c r="O87" s="6"/>
      <c r="P87" s="248"/>
    </row>
    <row r="88" spans="1:16" ht="33" customHeight="1">
      <c r="A88" s="256" t="s">
        <v>388</v>
      </c>
      <c r="B88" s="260" t="s">
        <v>469</v>
      </c>
      <c r="C88" s="243" t="s">
        <v>6</v>
      </c>
      <c r="D88" s="40"/>
      <c r="E88" s="40"/>
      <c r="F88" s="40"/>
      <c r="G88" s="40"/>
      <c r="H88" s="40"/>
      <c r="I88" s="244"/>
      <c r="J88" s="264" t="s">
        <v>7</v>
      </c>
      <c r="K88" s="6"/>
      <c r="L88" s="38"/>
      <c r="M88" s="39"/>
      <c r="N88" s="227"/>
      <c r="O88" s="6"/>
      <c r="P88" s="248"/>
    </row>
    <row r="89" spans="1:16" ht="28.5" customHeight="1">
      <c r="A89" s="256" t="s">
        <v>389</v>
      </c>
      <c r="B89" s="260" t="s">
        <v>470</v>
      </c>
      <c r="C89" s="243" t="s">
        <v>13</v>
      </c>
      <c r="D89" s="40"/>
      <c r="E89" s="40"/>
      <c r="F89" s="40"/>
      <c r="G89" s="40"/>
      <c r="H89" s="40"/>
      <c r="I89" s="244"/>
      <c r="J89" s="264" t="s">
        <v>7</v>
      </c>
      <c r="K89" s="6"/>
      <c r="L89" s="38"/>
      <c r="M89" s="39"/>
      <c r="N89" s="227"/>
      <c r="O89" s="6"/>
      <c r="P89" s="248"/>
    </row>
    <row r="90" spans="1:16" ht="28.5" customHeight="1">
      <c r="A90" s="256" t="s">
        <v>390</v>
      </c>
      <c r="B90" s="260" t="s">
        <v>471</v>
      </c>
      <c r="C90" s="249" t="s">
        <v>13</v>
      </c>
      <c r="D90" s="40"/>
      <c r="E90" s="40"/>
      <c r="F90" s="40"/>
      <c r="G90" s="40"/>
      <c r="H90" s="40"/>
      <c r="I90" s="244"/>
      <c r="J90" s="264" t="s">
        <v>7</v>
      </c>
      <c r="K90" s="6"/>
      <c r="L90" s="38"/>
      <c r="M90" s="39"/>
      <c r="N90" s="227"/>
      <c r="O90" s="6"/>
      <c r="P90" s="248"/>
    </row>
    <row r="91" spans="1:16" ht="23.25" customHeight="1">
      <c r="A91" s="256" t="s">
        <v>391</v>
      </c>
      <c r="B91" s="260" t="s">
        <v>472</v>
      </c>
      <c r="C91" s="249" t="s">
        <v>13</v>
      </c>
      <c r="D91" s="40"/>
      <c r="E91" s="40"/>
      <c r="F91" s="40"/>
      <c r="G91" s="40"/>
      <c r="H91" s="40"/>
      <c r="I91" s="244"/>
      <c r="J91" s="264" t="s">
        <v>7</v>
      </c>
      <c r="K91" s="6"/>
      <c r="L91" s="38"/>
      <c r="M91" s="39"/>
      <c r="N91" s="227"/>
      <c r="O91" s="6"/>
      <c r="P91" s="248"/>
    </row>
    <row r="92" spans="1:16" ht="20.25" customHeight="1">
      <c r="A92" s="256" t="s">
        <v>392</v>
      </c>
      <c r="B92" s="262" t="s">
        <v>473</v>
      </c>
      <c r="C92" s="250" t="s">
        <v>13</v>
      </c>
      <c r="D92" s="40"/>
      <c r="E92" s="40"/>
      <c r="F92" s="40"/>
      <c r="G92" s="40"/>
      <c r="H92" s="40"/>
      <c r="I92" s="244"/>
      <c r="J92" s="264" t="s">
        <v>7</v>
      </c>
      <c r="K92" s="38"/>
      <c r="L92" s="38"/>
      <c r="M92" s="40"/>
      <c r="N92" s="225"/>
      <c r="O92" s="6"/>
      <c r="P92" s="248"/>
    </row>
    <row r="93" spans="1:16" ht="17.25" customHeight="1">
      <c r="A93" s="256" t="s">
        <v>393</v>
      </c>
      <c r="B93" s="260" t="s">
        <v>474</v>
      </c>
      <c r="C93" s="243" t="s">
        <v>6</v>
      </c>
      <c r="D93" s="40"/>
      <c r="E93" s="40"/>
      <c r="F93" s="40"/>
      <c r="G93" s="40"/>
      <c r="H93" s="40"/>
      <c r="I93" s="244"/>
      <c r="J93" s="264" t="s">
        <v>7</v>
      </c>
      <c r="K93" s="38"/>
      <c r="L93" s="38"/>
      <c r="M93" s="40"/>
      <c r="N93" s="225"/>
      <c r="O93" s="6"/>
      <c r="P93" s="248"/>
    </row>
    <row r="94" spans="1:16" ht="17.25" customHeight="1">
      <c r="A94" s="256" t="s">
        <v>394</v>
      </c>
      <c r="B94" s="260" t="s">
        <v>475</v>
      </c>
      <c r="C94" s="243" t="s">
        <v>6</v>
      </c>
      <c r="D94" s="40"/>
      <c r="E94" s="40"/>
      <c r="F94" s="40"/>
      <c r="G94" s="40"/>
      <c r="H94" s="40"/>
      <c r="I94" s="244"/>
      <c r="J94" s="264" t="s">
        <v>7</v>
      </c>
      <c r="K94" s="38"/>
      <c r="L94" s="38"/>
      <c r="M94" s="40"/>
      <c r="N94" s="225"/>
      <c r="O94" s="6"/>
      <c r="P94" s="265"/>
    </row>
    <row r="95" spans="1:16" ht="19.5" customHeight="1">
      <c r="A95" s="256" t="s">
        <v>395</v>
      </c>
      <c r="B95" s="260" t="s">
        <v>476</v>
      </c>
      <c r="C95" s="243" t="s">
        <v>13</v>
      </c>
      <c r="D95" s="40"/>
      <c r="E95" s="40"/>
      <c r="F95" s="40"/>
      <c r="G95" s="40"/>
      <c r="H95" s="40"/>
      <c r="I95" s="244"/>
      <c r="J95" s="264" t="s">
        <v>7</v>
      </c>
      <c r="K95" s="38"/>
      <c r="L95" s="38"/>
      <c r="M95" s="40"/>
      <c r="N95" s="225"/>
      <c r="O95" s="6"/>
      <c r="P95" s="265"/>
    </row>
    <row r="96" spans="1:16" ht="19.5" customHeight="1">
      <c r="A96" s="256" t="s">
        <v>396</v>
      </c>
      <c r="B96" s="260" t="s">
        <v>477</v>
      </c>
      <c r="C96" s="249" t="s">
        <v>13</v>
      </c>
      <c r="D96" s="40"/>
      <c r="E96" s="40"/>
      <c r="F96" s="40"/>
      <c r="G96" s="40"/>
      <c r="H96" s="40"/>
      <c r="I96" s="244"/>
      <c r="J96" s="264" t="s">
        <v>7</v>
      </c>
      <c r="K96" s="38"/>
      <c r="L96" s="38"/>
      <c r="M96" s="40"/>
      <c r="N96" s="225"/>
      <c r="O96" s="6"/>
      <c r="P96" s="265"/>
    </row>
    <row r="97" spans="1:16" ht="19.5" customHeight="1">
      <c r="A97" s="256" t="s">
        <v>397</v>
      </c>
      <c r="B97" s="260" t="s">
        <v>478</v>
      </c>
      <c r="C97" s="249" t="s">
        <v>13</v>
      </c>
      <c r="D97" s="40"/>
      <c r="E97" s="40"/>
      <c r="F97" s="40"/>
      <c r="G97" s="40"/>
      <c r="H97" s="40"/>
      <c r="I97" s="244"/>
      <c r="J97" s="264" t="s">
        <v>7</v>
      </c>
      <c r="K97" s="38"/>
      <c r="L97" s="38"/>
      <c r="M97" s="40"/>
      <c r="N97" s="225"/>
      <c r="O97" s="6"/>
      <c r="P97" s="265"/>
    </row>
    <row r="98" spans="1:16" ht="17.25" customHeight="1">
      <c r="A98" s="256" t="s">
        <v>398</v>
      </c>
      <c r="B98" s="262" t="s">
        <v>479</v>
      </c>
      <c r="C98" s="250" t="s">
        <v>13</v>
      </c>
      <c r="D98" s="40"/>
      <c r="E98" s="40"/>
      <c r="F98" s="40"/>
      <c r="G98" s="40"/>
      <c r="H98" s="40"/>
      <c r="I98" s="244"/>
      <c r="J98" s="264" t="s">
        <v>7</v>
      </c>
      <c r="K98" s="38"/>
      <c r="L98" s="38"/>
      <c r="M98" s="40"/>
      <c r="N98" s="225"/>
      <c r="O98" s="6"/>
      <c r="P98" s="248"/>
    </row>
    <row r="99" spans="1:16" ht="19.5" customHeight="1">
      <c r="A99" s="256" t="s">
        <v>399</v>
      </c>
      <c r="B99" s="260" t="s">
        <v>174</v>
      </c>
      <c r="C99" s="249" t="s">
        <v>180</v>
      </c>
      <c r="D99" s="40"/>
      <c r="E99" s="40"/>
      <c r="F99" s="40"/>
      <c r="G99" s="40"/>
      <c r="H99" s="40"/>
      <c r="I99" s="244"/>
      <c r="J99" s="264"/>
      <c r="K99" s="6"/>
      <c r="L99" s="38"/>
      <c r="M99" s="38"/>
      <c r="N99" s="228"/>
      <c r="O99" s="6"/>
      <c r="P99" s="248"/>
    </row>
    <row r="100" spans="1:16" ht="17.25" customHeight="1">
      <c r="A100" s="256" t="s">
        <v>400</v>
      </c>
      <c r="B100" s="262" t="s">
        <v>222</v>
      </c>
      <c r="C100" s="250" t="s">
        <v>180</v>
      </c>
      <c r="D100" s="40"/>
      <c r="E100" s="40"/>
      <c r="F100" s="40"/>
      <c r="G100" s="40"/>
      <c r="H100" s="40"/>
      <c r="I100" s="244"/>
      <c r="J100" s="264"/>
      <c r="K100" s="38"/>
      <c r="L100" s="38"/>
      <c r="M100" s="5"/>
      <c r="N100" s="226"/>
      <c r="O100" s="6"/>
      <c r="P100" s="248"/>
    </row>
    <row r="101" spans="1:16" ht="17.25" customHeight="1">
      <c r="A101" s="256" t="s">
        <v>401</v>
      </c>
      <c r="B101" s="262" t="s">
        <v>223</v>
      </c>
      <c r="C101" s="250"/>
      <c r="D101" s="125"/>
      <c r="E101" s="126"/>
      <c r="F101" s="126"/>
      <c r="G101" s="126"/>
      <c r="H101" s="126"/>
      <c r="I101" s="251"/>
      <c r="J101" s="266"/>
      <c r="K101" s="127"/>
      <c r="L101" s="127"/>
      <c r="M101" s="128"/>
      <c r="N101" s="226"/>
      <c r="O101" s="6"/>
      <c r="P101" s="248"/>
    </row>
    <row r="102" spans="1:16" ht="19.5" customHeight="1" thickBot="1">
      <c r="A102" s="263" t="s">
        <v>402</v>
      </c>
      <c r="B102" s="255" t="s">
        <v>224</v>
      </c>
      <c r="C102" s="252"/>
      <c r="D102" s="253"/>
      <c r="E102" s="254"/>
      <c r="F102" s="254"/>
      <c r="G102" s="254"/>
      <c r="H102" s="254"/>
      <c r="I102" s="255"/>
      <c r="J102" s="267"/>
      <c r="K102" s="253"/>
      <c r="L102" s="253"/>
      <c r="M102" s="254"/>
      <c r="N102" s="268"/>
      <c r="O102" s="268"/>
      <c r="P102" s="269"/>
    </row>
    <row r="103" spans="1:16" ht="22.5" customHeight="1">
      <c r="B103" s="1" t="s">
        <v>18</v>
      </c>
    </row>
    <row r="104" spans="1:16">
      <c r="A104" s="129" t="s">
        <v>52</v>
      </c>
      <c r="B104" s="1" t="s">
        <v>175</v>
      </c>
    </row>
    <row r="105" spans="1:16" ht="24.75" customHeight="1">
      <c r="A105" s="129" t="s">
        <v>53</v>
      </c>
      <c r="B105" s="1" t="s">
        <v>169</v>
      </c>
    </row>
    <row r="106" spans="1:16" ht="68.25" customHeight="1">
      <c r="A106" s="129" t="s">
        <v>156</v>
      </c>
      <c r="B106" s="405" t="s">
        <v>493</v>
      </c>
      <c r="C106" s="406"/>
      <c r="D106" s="406"/>
      <c r="E106" s="406"/>
      <c r="F106" s="406"/>
      <c r="G106" s="406"/>
      <c r="H106" s="406"/>
      <c r="I106" s="406"/>
      <c r="J106" s="406"/>
      <c r="K106" s="406"/>
      <c r="L106" s="406"/>
      <c r="M106" s="406"/>
      <c r="N106" s="4"/>
    </row>
    <row r="107" spans="1:16">
      <c r="A107" s="230" t="s">
        <v>289</v>
      </c>
      <c r="B107" s="231" t="s">
        <v>483</v>
      </c>
      <c r="C107" s="231"/>
      <c r="D107" s="231"/>
      <c r="E107" s="231"/>
      <c r="F107" s="231"/>
      <c r="G107" s="231"/>
      <c r="H107" s="231"/>
      <c r="I107" s="231"/>
      <c r="J107" s="232"/>
      <c r="K107" s="232"/>
      <c r="L107" s="232"/>
      <c r="M107" s="231"/>
    </row>
    <row r="108" spans="1:16">
      <c r="A108" s="230" t="s">
        <v>144</v>
      </c>
      <c r="B108" s="231" t="s">
        <v>486</v>
      </c>
      <c r="C108" s="231"/>
      <c r="D108" s="231"/>
      <c r="E108" s="231"/>
      <c r="F108" s="231"/>
    </row>
  </sheetData>
  <mergeCells count="21">
    <mergeCell ref="O10:P10"/>
    <mergeCell ref="K9:P9"/>
    <mergeCell ref="B8:B11"/>
    <mergeCell ref="C8:I8"/>
    <mergeCell ref="C9:C11"/>
    <mergeCell ref="J8:P8"/>
    <mergeCell ref="L1:M1"/>
    <mergeCell ref="A2:M2"/>
    <mergeCell ref="B106:M106"/>
    <mergeCell ref="D9:E9"/>
    <mergeCell ref="F9:G9"/>
    <mergeCell ref="H9:I9"/>
    <mergeCell ref="J9:J11"/>
    <mergeCell ref="D10:E10"/>
    <mergeCell ref="F10:G10"/>
    <mergeCell ref="H10:I10"/>
    <mergeCell ref="A3:M3"/>
    <mergeCell ref="A6:M6"/>
    <mergeCell ref="A8:A11"/>
    <mergeCell ref="K10:L10"/>
    <mergeCell ref="M10:N1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Свод</vt:lpstr>
      <vt:lpstr>1. Операции ООО "ОГТ" </vt:lpstr>
      <vt:lpstr>1. Операции ООО "ГПС"</vt:lpstr>
      <vt:lpstr>1. Операции ООО "СТМ"</vt:lpstr>
      <vt:lpstr>1. Операции ООО "СИН"</vt:lpstr>
      <vt:lpstr>1. Операции АО "ПРН"</vt:lpstr>
      <vt:lpstr>2.Дежурства</vt:lpstr>
      <vt:lpstr>3. Серв ставки</vt:lpstr>
      <vt:lpstr>4. Работа в скважине</vt:lpstr>
      <vt:lpstr>5._Серв ликв ав</vt:lpstr>
      <vt:lpstr>6.Спецметоды (Хайтек)</vt:lpstr>
      <vt:lpstr>7. Материалы</vt:lpstr>
      <vt:lpstr>8.Попр  коэф на проивз работ</vt:lpstr>
      <vt:lpstr>'1. Операции ООО "СТМ"'!_Hlk84674609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SIMahmudova</dc:creator>
  <cp:lastModifiedBy>Герасимов Василий Анатольевич</cp:lastModifiedBy>
  <cp:lastPrinted>2022-09-13T08:16:57Z</cp:lastPrinted>
  <dcterms:created xsi:type="dcterms:W3CDTF">2012-09-06T09:10:27Z</dcterms:created>
  <dcterms:modified xsi:type="dcterms:W3CDTF">2025-09-18T13:44:24Z</dcterms:modified>
</cp:coreProperties>
</file>